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V. Ž. - tajnica\Desktop\TAJA\GODIŠNJI FINANCIJSKI IZVJEŠTAJI\2025 završni\"/>
    </mc:Choice>
  </mc:AlternateContent>
  <bookViews>
    <workbookView xWindow="0" yWindow="0" windowWidth="8940" windowHeight="859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E323" i="9"/>
  <c r="H322" i="9"/>
  <c r="G322" i="9"/>
  <c r="F322" i="9"/>
  <c r="H321" i="9"/>
  <c r="G321" i="9"/>
  <c r="E321" i="9" s="1"/>
  <c r="F321" i="9"/>
  <c r="B321" i="9"/>
  <c r="H320" i="9"/>
  <c r="G320" i="9"/>
  <c r="F320" i="9"/>
  <c r="H319" i="9"/>
  <c r="G319" i="9"/>
  <c r="F319" i="9"/>
  <c r="E319" i="9"/>
  <c r="B319" i="9" s="1"/>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c r="E290" i="9"/>
  <c r="M289" i="9"/>
  <c r="L289" i="9"/>
  <c r="F289" i="9" s="1"/>
  <c r="B289" i="9" s="1"/>
  <c r="E289" i="9"/>
  <c r="M288" i="9"/>
  <c r="L288" i="9"/>
  <c r="F288" i="9" s="1"/>
  <c r="E288" i="9"/>
  <c r="B288" i="9"/>
  <c r="M287" i="9"/>
  <c r="F287" i="9" s="1"/>
  <c r="L287" i="9"/>
  <c r="E287" i="9"/>
  <c r="B287" i="9" s="1"/>
  <c r="M286" i="9"/>
  <c r="L286" i="9"/>
  <c r="F286" i="9"/>
  <c r="E286" i="9"/>
  <c r="B286" i="9" s="1"/>
  <c r="M285" i="9"/>
  <c r="L285" i="9"/>
  <c r="F285" i="9" s="1"/>
  <c r="B285" i="9" s="1"/>
  <c r="E285" i="9"/>
  <c r="M284" i="9"/>
  <c r="L284" i="9"/>
  <c r="E284" i="9"/>
  <c r="M283" i="9"/>
  <c r="F283" i="9" s="1"/>
  <c r="L283" i="9"/>
  <c r="E283" i="9"/>
  <c r="M282" i="9"/>
  <c r="L282" i="9"/>
  <c r="F282" i="9"/>
  <c r="E282" i="9"/>
  <c r="M281" i="9"/>
  <c r="L281" i="9"/>
  <c r="F281" i="9" s="1"/>
  <c r="B281" i="9" s="1"/>
  <c r="E281" i="9"/>
  <c r="M280" i="9"/>
  <c r="L280" i="9"/>
  <c r="E280" i="9"/>
  <c r="M279" i="9"/>
  <c r="F279" i="9" s="1"/>
  <c r="L279" i="9"/>
  <c r="E279" i="9"/>
  <c r="B279" i="9" s="1"/>
  <c r="M278" i="9"/>
  <c r="L278" i="9"/>
  <c r="F278" i="9"/>
  <c r="E278" i="9"/>
  <c r="B278" i="9" s="1"/>
  <c r="M277" i="9"/>
  <c r="L277" i="9"/>
  <c r="F277" i="9" s="1"/>
  <c r="B277" i="9" s="1"/>
  <c r="E277" i="9"/>
  <c r="M276" i="9"/>
  <c r="L276" i="9"/>
  <c r="E276" i="9"/>
  <c r="M275" i="9"/>
  <c r="F275" i="9" s="1"/>
  <c r="L275" i="9"/>
  <c r="E275" i="9"/>
  <c r="M274" i="9"/>
  <c r="L274" i="9"/>
  <c r="F274" i="9"/>
  <c r="E274" i="9"/>
  <c r="B274" i="9" s="1"/>
  <c r="M273" i="9"/>
  <c r="L273" i="9"/>
  <c r="F273" i="9" s="1"/>
  <c r="B273" i="9" s="1"/>
  <c r="E273" i="9"/>
  <c r="M272" i="9"/>
  <c r="L272" i="9"/>
  <c r="E272" i="9"/>
  <c r="M271" i="9"/>
  <c r="F271" i="9" s="1"/>
  <c r="L271" i="9"/>
  <c r="E271" i="9"/>
  <c r="B271" i="9" s="1"/>
  <c r="M270" i="9"/>
  <c r="L270" i="9"/>
  <c r="F270" i="9"/>
  <c r="E270" i="9"/>
  <c r="B270" i="9" s="1"/>
  <c r="M269" i="9"/>
  <c r="L269" i="9"/>
  <c r="F269" i="9" s="1"/>
  <c r="B269" i="9" s="1"/>
  <c r="E269" i="9"/>
  <c r="M268" i="9"/>
  <c r="L268" i="9"/>
  <c r="E268" i="9"/>
  <c r="M267" i="9"/>
  <c r="F267" i="9" s="1"/>
  <c r="L267" i="9"/>
  <c r="E267" i="9"/>
  <c r="M266" i="9"/>
  <c r="L266" i="9"/>
  <c r="F266" i="9"/>
  <c r="E266" i="9"/>
  <c r="B266" i="9" s="1"/>
  <c r="M265" i="9"/>
  <c r="L265" i="9"/>
  <c r="F265" i="9" s="1"/>
  <c r="B265" i="9" s="1"/>
  <c r="E265" i="9"/>
  <c r="M264" i="9"/>
  <c r="L264" i="9"/>
  <c r="E264" i="9"/>
  <c r="M263" i="9"/>
  <c r="F263" i="9" s="1"/>
  <c r="L263" i="9"/>
  <c r="E263" i="9"/>
  <c r="B263" i="9" s="1"/>
  <c r="M262" i="9"/>
  <c r="L262" i="9"/>
  <c r="F262" i="9"/>
  <c r="E262" i="9"/>
  <c r="B262" i="9" s="1"/>
  <c r="M261" i="9"/>
  <c r="L261" i="9"/>
  <c r="F261" i="9" s="1"/>
  <c r="B261" i="9" s="1"/>
  <c r="E261" i="9"/>
  <c r="M260" i="9"/>
  <c r="L260" i="9"/>
  <c r="E260" i="9"/>
  <c r="M259" i="9"/>
  <c r="F259" i="9" s="1"/>
  <c r="L259" i="9"/>
  <c r="E259" i="9"/>
  <c r="M258" i="9"/>
  <c r="L258" i="9"/>
  <c r="F258" i="9"/>
  <c r="E258" i="9"/>
  <c r="B258" i="9" s="1"/>
  <c r="M257" i="9"/>
  <c r="L257" i="9"/>
  <c r="F257" i="9" s="1"/>
  <c r="B257" i="9" s="1"/>
  <c r="E257" i="9"/>
  <c r="M256" i="9"/>
  <c r="L256" i="9"/>
  <c r="E256" i="9"/>
  <c r="M255" i="9"/>
  <c r="L255" i="9"/>
  <c r="F255" i="9" s="1"/>
  <c r="E255" i="9"/>
  <c r="B255" i="9" s="1"/>
  <c r="M254" i="9"/>
  <c r="L254" i="9"/>
  <c r="F254" i="9"/>
  <c r="E254" i="9"/>
  <c r="B254" i="9" s="1"/>
  <c r="M253" i="9"/>
  <c r="L253" i="9"/>
  <c r="F253" i="9" s="1"/>
  <c r="B253" i="9" s="1"/>
  <c r="E253" i="9"/>
  <c r="M252" i="9"/>
  <c r="L252" i="9"/>
  <c r="E252" i="9"/>
  <c r="M251" i="9"/>
  <c r="L251" i="9"/>
  <c r="F251" i="9" s="1"/>
  <c r="E251" i="9"/>
  <c r="B251" i="9" s="1"/>
  <c r="M250" i="9"/>
  <c r="L250" i="9"/>
  <c r="F250" i="9"/>
  <c r="E250" i="9"/>
  <c r="B250" i="9" s="1"/>
  <c r="M249" i="9"/>
  <c r="L249" i="9"/>
  <c r="F249" i="9" s="1"/>
  <c r="B249" i="9" s="1"/>
  <c r="E249" i="9"/>
  <c r="M248" i="9"/>
  <c r="L248" i="9"/>
  <c r="E248" i="9"/>
  <c r="M247" i="9"/>
  <c r="F247" i="9" s="1"/>
  <c r="L247" i="9"/>
  <c r="E247" i="9"/>
  <c r="B247" i="9" s="1"/>
  <c r="M246" i="9"/>
  <c r="L246" i="9"/>
  <c r="F246" i="9"/>
  <c r="E246" i="9"/>
  <c r="B246" i="9" s="1"/>
  <c r="M245" i="9"/>
  <c r="L245" i="9"/>
  <c r="F245" i="9" s="1"/>
  <c r="B245" i="9" s="1"/>
  <c r="E245" i="9"/>
  <c r="M244" i="9"/>
  <c r="L244" i="9"/>
  <c r="E244" i="9"/>
  <c r="M243" i="9"/>
  <c r="L243" i="9"/>
  <c r="E243" i="9"/>
  <c r="M242" i="9"/>
  <c r="L242" i="9"/>
  <c r="F242" i="9"/>
  <c r="E242" i="9"/>
  <c r="B242" i="9" s="1"/>
  <c r="M241" i="9"/>
  <c r="L241" i="9"/>
  <c r="F241" i="9" s="1"/>
  <c r="B241" i="9" s="1"/>
  <c r="E241" i="9"/>
  <c r="M240" i="9"/>
  <c r="L240" i="9"/>
  <c r="E240" i="9"/>
  <c r="M239" i="9"/>
  <c r="L239" i="9"/>
  <c r="F239" i="9" s="1"/>
  <c r="E239" i="9"/>
  <c r="B239" i="9" s="1"/>
  <c r="M238" i="9"/>
  <c r="F238" i="9" s="1"/>
  <c r="L238" i="9"/>
  <c r="E238" i="9"/>
  <c r="M237" i="9"/>
  <c r="L237" i="9"/>
  <c r="E237" i="9"/>
  <c r="M236" i="9"/>
  <c r="L236" i="9"/>
  <c r="E236" i="9"/>
  <c r="M235" i="9"/>
  <c r="L235" i="9"/>
  <c r="F235" i="9" s="1"/>
  <c r="E235" i="9"/>
  <c r="B235" i="9" s="1"/>
  <c r="M234" i="9"/>
  <c r="L234" i="9"/>
  <c r="F234" i="9"/>
  <c r="E234" i="9"/>
  <c r="B234" i="9" s="1"/>
  <c r="M233" i="9"/>
  <c r="L233" i="9"/>
  <c r="F233" i="9" s="1"/>
  <c r="B233" i="9" s="1"/>
  <c r="E233" i="9"/>
  <c r="M232" i="9"/>
  <c r="L232" i="9"/>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H134" i="9"/>
  <c r="G134" i="9"/>
  <c r="F134" i="9"/>
  <c r="E134" i="9"/>
  <c r="B134" i="9" s="1"/>
  <c r="H133" i="9"/>
  <c r="E133" i="9" s="1"/>
  <c r="B133" i="9" s="1"/>
  <c r="G133" i="9"/>
  <c r="F133" i="9"/>
  <c r="H132" i="9"/>
  <c r="G132" i="9"/>
  <c r="F132" i="9"/>
  <c r="E132" i="9"/>
  <c r="B132" i="9" s="1"/>
  <c r="H131" i="9"/>
  <c r="G131" i="9"/>
  <c r="F131" i="9"/>
  <c r="H130" i="9"/>
  <c r="G130" i="9"/>
  <c r="F130" i="9"/>
  <c r="E130" i="9"/>
  <c r="B130" i="9" s="1"/>
  <c r="H129" i="9"/>
  <c r="E129" i="9" s="1"/>
  <c r="B129" i="9" s="1"/>
  <c r="G129" i="9"/>
  <c r="F129" i="9"/>
  <c r="H128" i="9"/>
  <c r="G128" i="9"/>
  <c r="F128" i="9"/>
  <c r="E128" i="9"/>
  <c r="B128" i="9" s="1"/>
  <c r="H127" i="9"/>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G117" i="9"/>
  <c r="F117" i="9"/>
  <c r="H116" i="9"/>
  <c r="G116" i="9"/>
  <c r="F116" i="9"/>
  <c r="E116" i="9"/>
  <c r="B116" i="9" s="1"/>
  <c r="H115" i="9"/>
  <c r="G115" i="9"/>
  <c r="F115" i="9"/>
  <c r="H114" i="9"/>
  <c r="G114" i="9"/>
  <c r="F114" i="9"/>
  <c r="E114" i="9"/>
  <c r="B114" i="9" s="1"/>
  <c r="H113" i="9"/>
  <c r="E113" i="9" s="1"/>
  <c r="B113" i="9" s="1"/>
  <c r="G113" i="9"/>
  <c r="F113" i="9"/>
  <c r="H112" i="9"/>
  <c r="G112" i="9"/>
  <c r="F112" i="9"/>
  <c r="E112" i="9"/>
  <c r="B112" i="9" s="1"/>
  <c r="H111" i="9"/>
  <c r="G111" i="9"/>
  <c r="F111" i="9"/>
  <c r="H110" i="9"/>
  <c r="G110" i="9"/>
  <c r="F110" i="9"/>
  <c r="E110" i="9"/>
  <c r="B110" i="9" s="1"/>
  <c r="H109" i="9"/>
  <c r="E109" i="9" s="1"/>
  <c r="B109" i="9" s="1"/>
  <c r="G109" i="9"/>
  <c r="F109" i="9"/>
  <c r="H108" i="9"/>
  <c r="G108" i="9"/>
  <c r="F108" i="9"/>
  <c r="E108" i="9"/>
  <c r="B108" i="9" s="1"/>
  <c r="H107" i="9"/>
  <c r="G107" i="9"/>
  <c r="F107" i="9"/>
  <c r="H106" i="9"/>
  <c r="G106" i="9"/>
  <c r="F106" i="9"/>
  <c r="E106" i="9"/>
  <c r="B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E28" i="9" s="1"/>
  <c r="B28" i="9" s="1"/>
  <c r="G28" i="9"/>
  <c r="F28" i="9"/>
  <c r="H27" i="9"/>
  <c r="G27" i="9"/>
  <c r="E27" i="9" s="1"/>
  <c r="B27" i="9" s="1"/>
  <c r="F27" i="9"/>
  <c r="H26" i="9"/>
  <c r="G26" i="9"/>
  <c r="F26" i="9"/>
  <c r="H25" i="9"/>
  <c r="G25" i="9"/>
  <c r="F25" i="9"/>
  <c r="E25" i="9"/>
  <c r="B25" i="9" s="1"/>
  <c r="F24" i="9"/>
  <c r="F4" i="9"/>
  <c r="O3" i="9"/>
  <c r="G296" i="9" s="1"/>
  <c r="E296" i="9" s="1"/>
  <c r="I3" i="9"/>
  <c r="H3" i="9"/>
  <c r="G3" i="9"/>
  <c r="D104" i="8"/>
  <c r="I41" i="3" s="1"/>
  <c r="D97" i="8"/>
  <c r="D92" i="8"/>
  <c r="D87" i="8"/>
  <c r="D82" i="8"/>
  <c r="C1659" i="1" s="1"/>
  <c r="D77" i="8"/>
  <c r="D72" i="8"/>
  <c r="D67" i="8"/>
  <c r="D62" i="8"/>
  <c r="C1639" i="1" s="1"/>
  <c r="D57" i="8"/>
  <c r="D52" i="8"/>
  <c r="D46" i="8"/>
  <c r="D37" i="8"/>
  <c r="D27" i="8"/>
  <c r="D25" i="8" s="1"/>
  <c r="C1602" i="1" s="1"/>
  <c r="H1602" i="1" s="1"/>
  <c r="D18" i="8"/>
  <c r="D8" i="8"/>
  <c r="D6" i="8" s="1"/>
  <c r="C1583" i="1" s="1"/>
  <c r="E44" i="7"/>
  <c r="D44" i="7"/>
  <c r="E39" i="7"/>
  <c r="D39" i="7"/>
  <c r="D38" i="7" s="1"/>
  <c r="E38" i="7"/>
  <c r="E30" i="7"/>
  <c r="D30" i="7"/>
  <c r="E23" i="7"/>
  <c r="E22" i="7" s="1"/>
  <c r="D23" i="7"/>
  <c r="D22" i="7"/>
  <c r="E14" i="7"/>
  <c r="D14" i="7"/>
  <c r="E7" i="7"/>
  <c r="E6" i="7" s="1"/>
  <c r="D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C1260" i="1"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F71" i="5" s="1"/>
  <c r="D71" i="5"/>
  <c r="E70" i="5"/>
  <c r="D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E427" i="4"/>
  <c r="D422" i="1" s="1"/>
  <c r="D427" i="4"/>
  <c r="F427" i="4" s="1"/>
  <c r="E426" i="4"/>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F314"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0" i="1" s="1"/>
  <c r="H130" i="1" s="1"/>
  <c r="D135" i="4"/>
  <c r="D134" i="4"/>
  <c r="F133" i="4"/>
  <c r="F132" i="4"/>
  <c r="F131" i="4"/>
  <c r="F130" i="4"/>
  <c r="F129" i="4"/>
  <c r="E129" i="4"/>
  <c r="D129" i="4"/>
  <c r="F128" i="4"/>
  <c r="F127" i="4"/>
  <c r="E126" i="4"/>
  <c r="E125" i="4" s="1"/>
  <c r="D121" i="1"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4" i="1" s="1"/>
  <c r="D58" i="4"/>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G1683" i="1" s="1"/>
  <c r="H1682" i="1"/>
  <c r="G1682" i="1"/>
  <c r="C1682" i="1"/>
  <c r="G1681" i="1"/>
  <c r="C1681" i="1"/>
  <c r="H1681" i="1" s="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8" i="1"/>
  <c r="G1658" i="1"/>
  <c r="C1658" i="1"/>
  <c r="G1657" i="1"/>
  <c r="C1657" i="1"/>
  <c r="H1657" i="1" s="1"/>
  <c r="C1656" i="1"/>
  <c r="H1655" i="1"/>
  <c r="G1655" i="1"/>
  <c r="C1655" i="1"/>
  <c r="H1654" i="1"/>
  <c r="G1654" i="1"/>
  <c r="C1654" i="1"/>
  <c r="G1653" i="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8" i="1"/>
  <c r="G1638" i="1"/>
  <c r="C1638" i="1"/>
  <c r="G1637" i="1"/>
  <c r="C1637" i="1"/>
  <c r="H1637" i="1" s="1"/>
  <c r="C1636" i="1"/>
  <c r="H1635" i="1"/>
  <c r="G1635" i="1"/>
  <c r="C1635" i="1"/>
  <c r="H1634" i="1"/>
  <c r="G1634" i="1"/>
  <c r="C1634" i="1"/>
  <c r="G1633" i="1"/>
  <c r="C1633" i="1"/>
  <c r="H1633" i="1" s="1"/>
  <c r="C1632" i="1"/>
  <c r="H1631" i="1"/>
  <c r="G1631" i="1"/>
  <c r="C1631" i="1"/>
  <c r="H1630" i="1"/>
  <c r="G1630" i="1"/>
  <c r="C1630" i="1"/>
  <c r="G1629" i="1"/>
  <c r="C1629" i="1"/>
  <c r="H1629" i="1" s="1"/>
  <c r="H1627" i="1"/>
  <c r="G1627" i="1"/>
  <c r="C1627" i="1"/>
  <c r="H1626" i="1"/>
  <c r="G1626" i="1"/>
  <c r="C1626" i="1"/>
  <c r="G1625" i="1"/>
  <c r="C1625" i="1"/>
  <c r="H1625" i="1" s="1"/>
  <c r="C1624" i="1"/>
  <c r="H1623" i="1"/>
  <c r="G1623" i="1"/>
  <c r="C1623" i="1"/>
  <c r="C1620" i="1"/>
  <c r="H1619" i="1"/>
  <c r="G1619" i="1"/>
  <c r="C1619" i="1"/>
  <c r="H1618" i="1"/>
  <c r="G1618" i="1"/>
  <c r="C1618" i="1"/>
  <c r="G1617" i="1"/>
  <c r="C1617" i="1"/>
  <c r="H1617" i="1" s="1"/>
  <c r="C1616" i="1"/>
  <c r="H1615" i="1"/>
  <c r="G1615" i="1"/>
  <c r="C1615" i="1"/>
  <c r="H1614" i="1"/>
  <c r="G1614" i="1"/>
  <c r="C1614" i="1"/>
  <c r="C1613" i="1"/>
  <c r="H1613" i="1" s="1"/>
  <c r="C1612" i="1"/>
  <c r="H1611" i="1"/>
  <c r="G1611" i="1"/>
  <c r="C1611" i="1"/>
  <c r="H1610" i="1"/>
  <c r="C1610" i="1"/>
  <c r="G1610" i="1" s="1"/>
  <c r="G1609" i="1"/>
  <c r="C1609" i="1"/>
  <c r="H1609" i="1" s="1"/>
  <c r="C1608" i="1"/>
  <c r="C1607" i="1"/>
  <c r="H1607" i="1" s="1"/>
  <c r="H1606" i="1"/>
  <c r="C1606" i="1"/>
  <c r="G1606" i="1" s="1"/>
  <c r="G1605" i="1"/>
  <c r="C1605" i="1"/>
  <c r="H1605" i="1" s="1"/>
  <c r="H1603" i="1"/>
  <c r="G1603" i="1"/>
  <c r="C1603" i="1"/>
  <c r="G1601" i="1"/>
  <c r="C1601" i="1"/>
  <c r="H1601" i="1" s="1"/>
  <c r="C1600" i="1"/>
  <c r="H1599" i="1"/>
  <c r="G1599" i="1"/>
  <c r="C1599" i="1"/>
  <c r="H1598" i="1"/>
  <c r="G1598" i="1"/>
  <c r="C1598" i="1"/>
  <c r="G1597" i="1"/>
  <c r="C1597" i="1"/>
  <c r="H1597" i="1" s="1"/>
  <c r="C1596" i="1"/>
  <c r="H1595" i="1"/>
  <c r="G1595" i="1"/>
  <c r="C1595" i="1"/>
  <c r="H1594" i="1"/>
  <c r="C1594" i="1"/>
  <c r="G1594" i="1" s="1"/>
  <c r="G1593" i="1"/>
  <c r="C1593" i="1"/>
  <c r="H1593" i="1" s="1"/>
  <c r="C1592" i="1"/>
  <c r="C1591" i="1"/>
  <c r="G1591" i="1" s="1"/>
  <c r="H1590" i="1"/>
  <c r="G1590" i="1"/>
  <c r="C1590" i="1"/>
  <c r="G1589" i="1"/>
  <c r="C1589" i="1"/>
  <c r="H1589" i="1" s="1"/>
  <c r="C1588" i="1"/>
  <c r="H1587" i="1"/>
  <c r="C1587" i="1"/>
  <c r="G1587" i="1" s="1"/>
  <c r="C1586" i="1"/>
  <c r="H1586" i="1" s="1"/>
  <c r="C1585" i="1"/>
  <c r="H1585" i="1" s="1"/>
  <c r="C1584" i="1"/>
  <c r="H1582" i="1"/>
  <c r="G1582" i="1"/>
  <c r="C1582" i="1"/>
  <c r="D1581" i="1"/>
  <c r="C1581" i="1"/>
  <c r="G1580" i="1"/>
  <c r="D1580" i="1"/>
  <c r="J1580" i="1" s="1"/>
  <c r="C1580" i="1"/>
  <c r="H1580" i="1" s="1"/>
  <c r="D1579" i="1"/>
  <c r="C1579" i="1"/>
  <c r="G1578" i="1"/>
  <c r="I1578" i="1" s="1"/>
  <c r="D1578" i="1"/>
  <c r="J1578" i="1" s="1"/>
  <c r="C1578" i="1"/>
  <c r="H1578" i="1" s="1"/>
  <c r="G1577" i="1"/>
  <c r="D1577" i="1"/>
  <c r="C1577" i="1"/>
  <c r="H1577" i="1" s="1"/>
  <c r="D1576" i="1"/>
  <c r="C1576" i="1"/>
  <c r="G1575" i="1"/>
  <c r="D1575" i="1"/>
  <c r="J1575" i="1" s="1"/>
  <c r="C1575" i="1"/>
  <c r="H1575" i="1" s="1"/>
  <c r="D1574" i="1"/>
  <c r="C1574" i="1"/>
  <c r="G1573" i="1"/>
  <c r="I1573" i="1" s="1"/>
  <c r="D1573" i="1"/>
  <c r="J1573" i="1" s="1"/>
  <c r="C1573" i="1"/>
  <c r="H1573" i="1" s="1"/>
  <c r="G1572" i="1"/>
  <c r="D1572" i="1"/>
  <c r="C1572" i="1"/>
  <c r="H1572" i="1" s="1"/>
  <c r="G1571" i="1"/>
  <c r="D1571" i="1"/>
  <c r="C1571" i="1"/>
  <c r="H1571" i="1" s="1"/>
  <c r="D1570" i="1"/>
  <c r="C1570" i="1"/>
  <c r="G1569" i="1"/>
  <c r="I1569" i="1" s="1"/>
  <c r="D1569" i="1"/>
  <c r="J1569" i="1" s="1"/>
  <c r="C1569" i="1"/>
  <c r="H1569" i="1" s="1"/>
  <c r="D1568" i="1"/>
  <c r="C1568" i="1"/>
  <c r="G1567" i="1"/>
  <c r="D1567" i="1"/>
  <c r="J1567" i="1" s="1"/>
  <c r="C1567" i="1"/>
  <c r="H1567" i="1" s="1"/>
  <c r="D1566" i="1"/>
  <c r="C1566" i="1"/>
  <c r="G1565" i="1"/>
  <c r="I1565" i="1" s="1"/>
  <c r="D1565" i="1"/>
  <c r="J1565" i="1" s="1"/>
  <c r="C1565" i="1"/>
  <c r="H1565" i="1" s="1"/>
  <c r="D1564" i="1"/>
  <c r="C1564" i="1"/>
  <c r="D1563" i="1"/>
  <c r="C1563" i="1"/>
  <c r="G1562" i="1"/>
  <c r="I1562" i="1" s="1"/>
  <c r="D1562" i="1"/>
  <c r="J1562" i="1" s="1"/>
  <c r="C1562" i="1"/>
  <c r="H1562" i="1" s="1"/>
  <c r="D1561" i="1"/>
  <c r="C1561" i="1"/>
  <c r="G1560" i="1"/>
  <c r="D1560" i="1"/>
  <c r="J1560" i="1" s="1"/>
  <c r="C1560" i="1"/>
  <c r="H1560" i="1" s="1"/>
  <c r="D1559" i="1"/>
  <c r="C1559" i="1"/>
  <c r="G1558" i="1"/>
  <c r="I1558" i="1" s="1"/>
  <c r="D1558" i="1"/>
  <c r="J1558" i="1" s="1"/>
  <c r="C1558" i="1"/>
  <c r="H1558" i="1" s="1"/>
  <c r="D1557" i="1"/>
  <c r="C1557" i="1"/>
  <c r="D1556" i="1"/>
  <c r="C1556" i="1"/>
  <c r="D1555" i="1"/>
  <c r="C1555" i="1"/>
  <c r="G1554" i="1"/>
  <c r="D1554" i="1"/>
  <c r="J1554" i="1" s="1"/>
  <c r="C1554" i="1"/>
  <c r="H1554" i="1" s="1"/>
  <c r="D1553" i="1"/>
  <c r="C1553" i="1"/>
  <c r="G1552" i="1"/>
  <c r="I1552" i="1" s="1"/>
  <c r="D1552" i="1"/>
  <c r="J1552" i="1" s="1"/>
  <c r="C1552" i="1"/>
  <c r="H1552" i="1" s="1"/>
  <c r="D1551" i="1"/>
  <c r="C1551" i="1"/>
  <c r="G1550" i="1"/>
  <c r="D1550" i="1"/>
  <c r="J1550" i="1" s="1"/>
  <c r="C1550" i="1"/>
  <c r="H1550" i="1" s="1"/>
  <c r="D1549" i="1"/>
  <c r="C1549" i="1"/>
  <c r="G1548" i="1"/>
  <c r="I1548" i="1" s="1"/>
  <c r="D1548" i="1"/>
  <c r="J1548" i="1" s="1"/>
  <c r="C1548" i="1"/>
  <c r="H1548" i="1" s="1"/>
  <c r="H1547" i="1"/>
  <c r="G1547" i="1"/>
  <c r="D1547" i="1"/>
  <c r="C1547" i="1"/>
  <c r="J1547" i="1" s="1"/>
  <c r="D1546" i="1"/>
  <c r="J1546" i="1" s="1"/>
  <c r="C1546" i="1"/>
  <c r="H1546" i="1" s="1"/>
  <c r="H1545" i="1"/>
  <c r="G1545" i="1"/>
  <c r="D1545" i="1"/>
  <c r="J1545" i="1" s="1"/>
  <c r="C1545" i="1"/>
  <c r="J1544" i="1"/>
  <c r="D1544" i="1"/>
  <c r="C1544" i="1"/>
  <c r="H1544" i="1" s="1"/>
  <c r="H1543" i="1"/>
  <c r="G1543" i="1"/>
  <c r="D1543" i="1"/>
  <c r="J1543" i="1" s="1"/>
  <c r="C1543" i="1"/>
  <c r="J1542" i="1"/>
  <c r="D1542" i="1"/>
  <c r="C1542" i="1"/>
  <c r="H1541" i="1"/>
  <c r="G1541" i="1"/>
  <c r="I1541" i="1" s="1"/>
  <c r="D1541" i="1"/>
  <c r="J1541" i="1" s="1"/>
  <c r="C1541" i="1"/>
  <c r="H1540" i="1"/>
  <c r="G1540"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D1524" i="1"/>
  <c r="H1524" i="1" s="1"/>
  <c r="C1524" i="1"/>
  <c r="H1523" i="1"/>
  <c r="D1523" i="1"/>
  <c r="G1523" i="1" s="1"/>
  <c r="C1523" i="1"/>
  <c r="G1522"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D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G1389" i="1" s="1"/>
  <c r="C1389" i="1"/>
  <c r="D1388" i="1"/>
  <c r="G1388" i="1" s="1"/>
  <c r="C1388" i="1"/>
  <c r="H1388" i="1" s="1"/>
  <c r="D1387" i="1"/>
  <c r="G1387" i="1" s="1"/>
  <c r="C1387" i="1"/>
  <c r="H1387" i="1" s="1"/>
  <c r="G1386" i="1"/>
  <c r="D1386" i="1"/>
  <c r="C1386" i="1"/>
  <c r="H1386" i="1" s="1"/>
  <c r="D1385" i="1"/>
  <c r="G1385" i="1" s="1"/>
  <c r="C1385" i="1"/>
  <c r="D1384" i="1"/>
  <c r="G1384" i="1" s="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C1340" i="1"/>
  <c r="H1340" i="1" s="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G1305" i="1"/>
  <c r="D1305" i="1"/>
  <c r="H1305" i="1" s="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D1284" i="1"/>
  <c r="G1284" i="1" s="1"/>
  <c r="C1284" i="1"/>
  <c r="H1283" i="1"/>
  <c r="G1283" i="1"/>
  <c r="D1283" i="1"/>
  <c r="C1283" i="1"/>
  <c r="H1282" i="1"/>
  <c r="G1282" i="1"/>
  <c r="D1282" i="1"/>
  <c r="C1282" i="1"/>
  <c r="D1281" i="1"/>
  <c r="G1281" i="1" s="1"/>
  <c r="C1281" i="1"/>
  <c r="H1280" i="1"/>
  <c r="G1280" i="1"/>
  <c r="D1280" i="1"/>
  <c r="C1280" i="1"/>
  <c r="D1279" i="1"/>
  <c r="C1279" i="1"/>
  <c r="H1279" i="1" s="1"/>
  <c r="D1278" i="1"/>
  <c r="G1278" i="1" s="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D1269" i="1"/>
  <c r="C1269" i="1"/>
  <c r="G1269" i="1" s="1"/>
  <c r="H1268" i="1"/>
  <c r="D1268" i="1"/>
  <c r="C1268" i="1"/>
  <c r="G1268" i="1" s="1"/>
  <c r="H1267" i="1"/>
  <c r="G1267" i="1"/>
  <c r="D1267" i="1"/>
  <c r="C1267" i="1"/>
  <c r="D1266" i="1"/>
  <c r="H1266" i="1" s="1"/>
  <c r="C1266" i="1"/>
  <c r="D1265" i="1"/>
  <c r="H1265" i="1" s="1"/>
  <c r="C1265" i="1"/>
  <c r="D1264" i="1"/>
  <c r="H1264" i="1" s="1"/>
  <c r="C1264" i="1"/>
  <c r="H1263" i="1"/>
  <c r="G1263" i="1"/>
  <c r="D1263" i="1"/>
  <c r="C1263" i="1"/>
  <c r="H1262" i="1"/>
  <c r="G1262" i="1"/>
  <c r="D1262" i="1"/>
  <c r="C1262" i="1"/>
  <c r="D1261" i="1"/>
  <c r="H1261" i="1" s="1"/>
  <c r="C1261"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G1167"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C1059" i="1"/>
  <c r="D1058" i="1"/>
  <c r="H1058" i="1" s="1"/>
  <c r="C1058" i="1"/>
  <c r="D1057" i="1"/>
  <c r="H1057" i="1" s="1"/>
  <c r="C1057" i="1"/>
  <c r="G1056" i="1"/>
  <c r="D1056" i="1"/>
  <c r="H1056" i="1" s="1"/>
  <c r="C1056" i="1"/>
  <c r="D1055" i="1"/>
  <c r="C1055" i="1"/>
  <c r="D1054" i="1"/>
  <c r="H1054" i="1" s="1"/>
  <c r="C1054" i="1"/>
  <c r="G1053" i="1"/>
  <c r="D1053" i="1"/>
  <c r="H1053" i="1" s="1"/>
  <c r="C1053" i="1"/>
  <c r="G1052" i="1"/>
  <c r="D1052" i="1"/>
  <c r="H1052" i="1" s="1"/>
  <c r="C1052" i="1"/>
  <c r="D1051" i="1"/>
  <c r="C1051" i="1"/>
  <c r="D1050" i="1"/>
  <c r="H1050" i="1" s="1"/>
  <c r="C1050" i="1"/>
  <c r="G1049" i="1"/>
  <c r="D1049" i="1"/>
  <c r="H1049" i="1" s="1"/>
  <c r="C1049" i="1"/>
  <c r="G1048" i="1"/>
  <c r="D1048" i="1"/>
  <c r="H1048" i="1" s="1"/>
  <c r="C1048" i="1"/>
  <c r="D1047" i="1"/>
  <c r="C1047" i="1"/>
  <c r="D1046" i="1"/>
  <c r="H1046" i="1" s="1"/>
  <c r="C1046" i="1"/>
  <c r="D1045" i="1"/>
  <c r="H1045" i="1" s="1"/>
  <c r="C1045" i="1"/>
  <c r="G1044" i="1"/>
  <c r="D1044" i="1"/>
  <c r="H1044" i="1" s="1"/>
  <c r="C1044" i="1"/>
  <c r="D1043" i="1"/>
  <c r="C1043" i="1"/>
  <c r="D1042" i="1"/>
  <c r="H1042" i="1" s="1"/>
  <c r="C1042" i="1"/>
  <c r="D1041" i="1"/>
  <c r="H1041" i="1" s="1"/>
  <c r="C1041" i="1"/>
  <c r="D1040" i="1"/>
  <c r="H1040" i="1" s="1"/>
  <c r="C1040" i="1"/>
  <c r="D1039" i="1"/>
  <c r="C1039" i="1"/>
  <c r="D1038" i="1"/>
  <c r="H1038" i="1" s="1"/>
  <c r="C1038" i="1"/>
  <c r="G1037" i="1"/>
  <c r="D1037" i="1"/>
  <c r="H1037" i="1" s="1"/>
  <c r="C1037" i="1"/>
  <c r="G1036" i="1"/>
  <c r="D1036" i="1"/>
  <c r="H1036" i="1" s="1"/>
  <c r="C1036" i="1"/>
  <c r="D1035" i="1"/>
  <c r="C1035" i="1"/>
  <c r="D1034" i="1"/>
  <c r="H1034" i="1" s="1"/>
  <c r="C1034" i="1"/>
  <c r="G1033" i="1"/>
  <c r="D1033" i="1"/>
  <c r="H1033" i="1" s="1"/>
  <c r="C1033" i="1"/>
  <c r="G1032" i="1"/>
  <c r="D1032" i="1"/>
  <c r="H1032" i="1" s="1"/>
  <c r="C1032" i="1"/>
  <c r="D1031" i="1"/>
  <c r="C1031" i="1"/>
  <c r="D1030" i="1"/>
  <c r="H1030" i="1" s="1"/>
  <c r="C1030" i="1"/>
  <c r="G1029" i="1"/>
  <c r="D1029" i="1"/>
  <c r="H1029" i="1" s="1"/>
  <c r="C1029" i="1"/>
  <c r="G1028" i="1"/>
  <c r="D1028" i="1"/>
  <c r="H1028" i="1" s="1"/>
  <c r="C1028" i="1"/>
  <c r="D1027" i="1"/>
  <c r="C1027" i="1"/>
  <c r="D1026" i="1"/>
  <c r="H1026" i="1" s="1"/>
  <c r="C1026" i="1"/>
  <c r="D1025" i="1"/>
  <c r="H1025" i="1" s="1"/>
  <c r="C1025" i="1"/>
  <c r="D1024" i="1"/>
  <c r="H1024" i="1" s="1"/>
  <c r="C1024" i="1"/>
  <c r="D1023" i="1"/>
  <c r="C1023" i="1"/>
  <c r="D1022" i="1"/>
  <c r="H1022" i="1" s="1"/>
  <c r="C1022" i="1"/>
  <c r="G1021" i="1"/>
  <c r="D1021" i="1"/>
  <c r="H1021" i="1" s="1"/>
  <c r="C1021" i="1"/>
  <c r="D1020" i="1"/>
  <c r="H1020" i="1" s="1"/>
  <c r="C1020" i="1"/>
  <c r="D1019" i="1"/>
  <c r="C1019" i="1"/>
  <c r="D1018" i="1"/>
  <c r="H1018" i="1" s="1"/>
  <c r="C1018" i="1"/>
  <c r="D1016" i="1"/>
  <c r="C1016" i="1"/>
  <c r="D1015" i="1"/>
  <c r="G1015" i="1" s="1"/>
  <c r="C1015" i="1"/>
  <c r="H1014" i="1"/>
  <c r="D1014" i="1"/>
  <c r="G1014" i="1" s="1"/>
  <c r="C1014" i="1"/>
  <c r="H1013" i="1"/>
  <c r="D1013" i="1"/>
  <c r="G1013" i="1" s="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D737" i="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D729" i="1"/>
  <c r="H729" i="1" s="1"/>
  <c r="C729" i="1"/>
  <c r="G728" i="1"/>
  <c r="D728" i="1"/>
  <c r="H728" i="1" s="1"/>
  <c r="C728"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G718" i="1"/>
  <c r="D718" i="1"/>
  <c r="H718" i="1" s="1"/>
  <c r="C718" i="1"/>
  <c r="G717" i="1"/>
  <c r="D717" i="1"/>
  <c r="H717" i="1" s="1"/>
  <c r="C717" i="1"/>
  <c r="G716" i="1"/>
  <c r="D716" i="1"/>
  <c r="H716" i="1" s="1"/>
  <c r="C716" i="1"/>
  <c r="D715" i="1"/>
  <c r="C715" i="1"/>
  <c r="D714" i="1"/>
  <c r="H714" i="1" s="1"/>
  <c r="C714" i="1"/>
  <c r="G713" i="1"/>
  <c r="D713" i="1"/>
  <c r="H713" i="1" s="1"/>
  <c r="C713" i="1"/>
  <c r="G712" i="1"/>
  <c r="D712" i="1"/>
  <c r="H712" i="1" s="1"/>
  <c r="C712" i="1"/>
  <c r="D711" i="1"/>
  <c r="C711" i="1"/>
  <c r="D710" i="1"/>
  <c r="H710" i="1" s="1"/>
  <c r="C710" i="1"/>
  <c r="G709" i="1"/>
  <c r="D709" i="1"/>
  <c r="H709" i="1" s="1"/>
  <c r="C709" i="1"/>
  <c r="G708" i="1"/>
  <c r="D708" i="1"/>
  <c r="H708" i="1" s="1"/>
  <c r="C708" i="1"/>
  <c r="D707" i="1"/>
  <c r="C707" i="1"/>
  <c r="D706" i="1"/>
  <c r="H706" i="1" s="1"/>
  <c r="C706" i="1"/>
  <c r="G705" i="1"/>
  <c r="D705" i="1"/>
  <c r="H705" i="1" s="1"/>
  <c r="C705" i="1"/>
  <c r="G704" i="1"/>
  <c r="D704" i="1"/>
  <c r="H704" i="1" s="1"/>
  <c r="C704" i="1"/>
  <c r="D703" i="1"/>
  <c r="C703" i="1"/>
  <c r="D702" i="1"/>
  <c r="H702" i="1" s="1"/>
  <c r="C702" i="1"/>
  <c r="G701" i="1"/>
  <c r="D701" i="1"/>
  <c r="H701" i="1" s="1"/>
  <c r="C701" i="1"/>
  <c r="G700" i="1"/>
  <c r="D700" i="1"/>
  <c r="H700" i="1" s="1"/>
  <c r="C700" i="1"/>
  <c r="D699" i="1"/>
  <c r="C699" i="1"/>
  <c r="D698" i="1"/>
  <c r="H698" i="1" s="1"/>
  <c r="C698" i="1"/>
  <c r="G697" i="1"/>
  <c r="D697" i="1"/>
  <c r="H697" i="1" s="1"/>
  <c r="C697" i="1"/>
  <c r="G696" i="1"/>
  <c r="D696" i="1"/>
  <c r="H696" i="1" s="1"/>
  <c r="C696" i="1"/>
  <c r="D695" i="1"/>
  <c r="C695" i="1"/>
  <c r="D694" i="1"/>
  <c r="H694" i="1" s="1"/>
  <c r="C694" i="1"/>
  <c r="G693" i="1"/>
  <c r="D693" i="1"/>
  <c r="H693" i="1" s="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G648" i="1" s="1"/>
  <c r="C648" i="1"/>
  <c r="D647" i="1"/>
  <c r="G647" i="1" s="1"/>
  <c r="C647" i="1"/>
  <c r="D646" i="1"/>
  <c r="H646" i="1" s="1"/>
  <c r="C646" i="1"/>
  <c r="H645" i="1"/>
  <c r="G645" i="1"/>
  <c r="D645" i="1"/>
  <c r="C645" i="1"/>
  <c r="H636" i="1"/>
  <c r="D636" i="1"/>
  <c r="G636" i="1" s="1"/>
  <c r="C636" i="1"/>
  <c r="D635" i="1"/>
  <c r="C635" i="1"/>
  <c r="H632" i="1"/>
  <c r="D632" i="1"/>
  <c r="G632" i="1" s="1"/>
  <c r="C632" i="1"/>
  <c r="D631" i="1"/>
  <c r="C631" i="1"/>
  <c r="D630" i="1"/>
  <c r="G630" i="1" s="1"/>
  <c r="C630" i="1"/>
  <c r="H629" i="1"/>
  <c r="D629" i="1"/>
  <c r="G629" i="1" s="1"/>
  <c r="C629" i="1"/>
  <c r="H628" i="1"/>
  <c r="D628" i="1"/>
  <c r="G628" i="1" s="1"/>
  <c r="C628" i="1"/>
  <c r="D627" i="1"/>
  <c r="C627" i="1"/>
  <c r="D626" i="1"/>
  <c r="G626" i="1" s="1"/>
  <c r="C626" i="1"/>
  <c r="H625" i="1"/>
  <c r="D625" i="1"/>
  <c r="G625" i="1" s="1"/>
  <c r="C625" i="1"/>
  <c r="H624" i="1"/>
  <c r="D624" i="1"/>
  <c r="G624" i="1" s="1"/>
  <c r="C624" i="1"/>
  <c r="D623" i="1"/>
  <c r="G622" i="1"/>
  <c r="D622" i="1"/>
  <c r="H622" i="1" s="1"/>
  <c r="C622" i="1"/>
  <c r="G621" i="1"/>
  <c r="D621" i="1"/>
  <c r="H621" i="1" s="1"/>
  <c r="C621" i="1"/>
  <c r="D620" i="1"/>
  <c r="C620" i="1"/>
  <c r="G619" i="1"/>
  <c r="D619" i="1"/>
  <c r="H619" i="1" s="1"/>
  <c r="C619" i="1"/>
  <c r="G618" i="1"/>
  <c r="D618" i="1"/>
  <c r="H618" i="1" s="1"/>
  <c r="C618" i="1"/>
  <c r="D617" i="1"/>
  <c r="C617" i="1"/>
  <c r="D616" i="1"/>
  <c r="C616" i="1"/>
  <c r="G615" i="1"/>
  <c r="D615" i="1"/>
  <c r="H615" i="1" s="1"/>
  <c r="C615" i="1"/>
  <c r="D614" i="1"/>
  <c r="C614" i="1"/>
  <c r="D613" i="1"/>
  <c r="H613" i="1" s="1"/>
  <c r="C613" i="1"/>
  <c r="D612" i="1"/>
  <c r="C612" i="1"/>
  <c r="G611" i="1"/>
  <c r="D611" i="1"/>
  <c r="H611" i="1" s="1"/>
  <c r="C611" i="1"/>
  <c r="D610" i="1"/>
  <c r="H610" i="1" s="1"/>
  <c r="C610" i="1"/>
  <c r="G609" i="1"/>
  <c r="D609" i="1"/>
  <c r="H609" i="1" s="1"/>
  <c r="C609" i="1"/>
  <c r="D608" i="1"/>
  <c r="C608" i="1"/>
  <c r="G607" i="1"/>
  <c r="D607" i="1"/>
  <c r="H607" i="1" s="1"/>
  <c r="C607" i="1"/>
  <c r="G606" i="1"/>
  <c r="D606" i="1"/>
  <c r="H606" i="1" s="1"/>
  <c r="C606" i="1"/>
  <c r="G605" i="1"/>
  <c r="D605" i="1"/>
  <c r="H605" i="1" s="1"/>
  <c r="C605" i="1"/>
  <c r="D604" i="1"/>
  <c r="C604" i="1"/>
  <c r="G603" i="1"/>
  <c r="D603" i="1"/>
  <c r="H603" i="1" s="1"/>
  <c r="C603" i="1"/>
  <c r="G602" i="1"/>
  <c r="D602" i="1"/>
  <c r="H602" i="1" s="1"/>
  <c r="C602" i="1"/>
  <c r="D601" i="1"/>
  <c r="C601" i="1"/>
  <c r="D600" i="1"/>
  <c r="C600" i="1"/>
  <c r="G599" i="1"/>
  <c r="D599" i="1"/>
  <c r="H599" i="1" s="1"/>
  <c r="C599" i="1"/>
  <c r="D598" i="1"/>
  <c r="C598" i="1"/>
  <c r="D597" i="1"/>
  <c r="H597" i="1" s="1"/>
  <c r="C597" i="1"/>
  <c r="D596" i="1"/>
  <c r="C596" i="1"/>
  <c r="G595" i="1"/>
  <c r="D595" i="1"/>
  <c r="H595" i="1" s="1"/>
  <c r="C595" i="1"/>
  <c r="D594" i="1"/>
  <c r="H594" i="1" s="1"/>
  <c r="C594" i="1"/>
  <c r="G593" i="1"/>
  <c r="D593" i="1"/>
  <c r="H593" i="1" s="1"/>
  <c r="C593" i="1"/>
  <c r="D592" i="1"/>
  <c r="C592" i="1"/>
  <c r="D590" i="1"/>
  <c r="C590" i="1"/>
  <c r="D589" i="1"/>
  <c r="C589" i="1"/>
  <c r="H588" i="1"/>
  <c r="D588" i="1"/>
  <c r="G588" i="1" s="1"/>
  <c r="C588" i="1"/>
  <c r="D587" i="1"/>
  <c r="C587" i="1"/>
  <c r="D586" i="1"/>
  <c r="G586" i="1" s="1"/>
  <c r="C586" i="1"/>
  <c r="D585" i="1"/>
  <c r="C585" i="1"/>
  <c r="H584" i="1"/>
  <c r="D584" i="1"/>
  <c r="G584" i="1" s="1"/>
  <c r="C584" i="1"/>
  <c r="D583" i="1"/>
  <c r="G583" i="1" s="1"/>
  <c r="C583" i="1"/>
  <c r="H582" i="1"/>
  <c r="D582" i="1"/>
  <c r="G582" i="1" s="1"/>
  <c r="C582" i="1"/>
  <c r="D581" i="1"/>
  <c r="C581" i="1"/>
  <c r="H580" i="1"/>
  <c r="D580" i="1"/>
  <c r="G580" i="1" s="1"/>
  <c r="C580" i="1"/>
  <c r="H579" i="1"/>
  <c r="D579" i="1"/>
  <c r="G579" i="1" s="1"/>
  <c r="C579" i="1"/>
  <c r="H578" i="1"/>
  <c r="D578" i="1"/>
  <c r="G578" i="1" s="1"/>
  <c r="C578" i="1"/>
  <c r="D577" i="1"/>
  <c r="C577" i="1"/>
  <c r="H576" i="1"/>
  <c r="D576" i="1"/>
  <c r="G576" i="1" s="1"/>
  <c r="C576" i="1"/>
  <c r="H575" i="1"/>
  <c r="D575" i="1"/>
  <c r="G575" i="1" s="1"/>
  <c r="C575" i="1"/>
  <c r="D574" i="1"/>
  <c r="C574" i="1"/>
  <c r="D573" i="1"/>
  <c r="C573" i="1"/>
  <c r="H572" i="1"/>
  <c r="D572" i="1"/>
  <c r="G572" i="1" s="1"/>
  <c r="C572" i="1"/>
  <c r="D571" i="1"/>
  <c r="C571" i="1"/>
  <c r="D570" i="1"/>
  <c r="G570" i="1" s="1"/>
  <c r="C570" i="1"/>
  <c r="D569" i="1"/>
  <c r="C569" i="1"/>
  <c r="H568" i="1"/>
  <c r="D568" i="1"/>
  <c r="G568" i="1" s="1"/>
  <c r="C568" i="1"/>
  <c r="D567" i="1"/>
  <c r="G567" i="1" s="1"/>
  <c r="C567" i="1"/>
  <c r="H566" i="1"/>
  <c r="D566" i="1"/>
  <c r="G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8" i="1"/>
  <c r="C528" i="1"/>
  <c r="D527" i="1"/>
  <c r="H527" i="1" s="1"/>
  <c r="C527" i="1"/>
  <c r="G526" i="1"/>
  <c r="D526" i="1"/>
  <c r="H526" i="1" s="1"/>
  <c r="C526" i="1"/>
  <c r="G525" i="1"/>
  <c r="D525" i="1"/>
  <c r="H525" i="1" s="1"/>
  <c r="C525" i="1"/>
  <c r="D524" i="1"/>
  <c r="C524" i="1"/>
  <c r="D523" i="1"/>
  <c r="H523" i="1" s="1"/>
  <c r="C523" i="1"/>
  <c r="G522" i="1"/>
  <c r="D522" i="1"/>
  <c r="H522" i="1" s="1"/>
  <c r="C522" i="1"/>
  <c r="G521" i="1"/>
  <c r="D521" i="1"/>
  <c r="H521" i="1" s="1"/>
  <c r="C521" i="1"/>
  <c r="D520" i="1"/>
  <c r="C520" i="1"/>
  <c r="D519" i="1"/>
  <c r="H519" i="1" s="1"/>
  <c r="C519" i="1"/>
  <c r="G518" i="1"/>
  <c r="D518" i="1"/>
  <c r="H518" i="1" s="1"/>
  <c r="C518" i="1"/>
  <c r="G517" i="1"/>
  <c r="D517" i="1"/>
  <c r="H517" i="1" s="1"/>
  <c r="C517" i="1"/>
  <c r="D516" i="1"/>
  <c r="G515" i="1"/>
  <c r="D515" i="1"/>
  <c r="H515" i="1" s="1"/>
  <c r="C515" i="1"/>
  <c r="G514" i="1"/>
  <c r="D514" i="1"/>
  <c r="H514" i="1" s="1"/>
  <c r="C514" i="1"/>
  <c r="D513" i="1"/>
  <c r="C513" i="1"/>
  <c r="D512" i="1"/>
  <c r="C512" i="1"/>
  <c r="G511" i="1"/>
  <c r="D511" i="1"/>
  <c r="H511" i="1" s="1"/>
  <c r="C511" i="1"/>
  <c r="D510" i="1"/>
  <c r="C510" i="1"/>
  <c r="D509" i="1"/>
  <c r="H509" i="1" s="1"/>
  <c r="C509" i="1"/>
  <c r="D508" i="1"/>
  <c r="C508" i="1"/>
  <c r="G507" i="1"/>
  <c r="D507" i="1"/>
  <c r="H507" i="1" s="1"/>
  <c r="C507" i="1"/>
  <c r="D506" i="1"/>
  <c r="H506" i="1" s="1"/>
  <c r="C506" i="1"/>
  <c r="G505" i="1"/>
  <c r="D505" i="1"/>
  <c r="H505" i="1" s="1"/>
  <c r="C505" i="1"/>
  <c r="D504" i="1"/>
  <c r="C504" i="1"/>
  <c r="G503" i="1"/>
  <c r="D503" i="1"/>
  <c r="H503" i="1" s="1"/>
  <c r="C503" i="1"/>
  <c r="G502" i="1"/>
  <c r="D502" i="1"/>
  <c r="H502" i="1" s="1"/>
  <c r="C502" i="1"/>
  <c r="G501" i="1"/>
  <c r="D501" i="1"/>
  <c r="H501" i="1" s="1"/>
  <c r="C501" i="1"/>
  <c r="D500" i="1"/>
  <c r="C500" i="1"/>
  <c r="G499" i="1"/>
  <c r="D499" i="1"/>
  <c r="H499" i="1" s="1"/>
  <c r="C499" i="1"/>
  <c r="G498" i="1"/>
  <c r="D498" i="1"/>
  <c r="H498" i="1" s="1"/>
  <c r="C498" i="1"/>
  <c r="D497" i="1"/>
  <c r="C497" i="1"/>
  <c r="D496" i="1"/>
  <c r="C496" i="1"/>
  <c r="G495" i="1"/>
  <c r="D495" i="1"/>
  <c r="H495" i="1" s="1"/>
  <c r="C495" i="1"/>
  <c r="D494" i="1"/>
  <c r="C494" i="1"/>
  <c r="D493" i="1"/>
  <c r="H493" i="1" s="1"/>
  <c r="C493" i="1"/>
  <c r="D492" i="1"/>
  <c r="C492" i="1"/>
  <c r="G491" i="1"/>
  <c r="D491" i="1"/>
  <c r="H491" i="1" s="1"/>
  <c r="C491" i="1"/>
  <c r="D490" i="1"/>
  <c r="H490" i="1" s="1"/>
  <c r="C490" i="1"/>
  <c r="G489" i="1"/>
  <c r="D489" i="1"/>
  <c r="H489" i="1" s="1"/>
  <c r="C489" i="1"/>
  <c r="D488" i="1"/>
  <c r="C488" i="1"/>
  <c r="G487" i="1"/>
  <c r="D487" i="1"/>
  <c r="H487" i="1" s="1"/>
  <c r="C487" i="1"/>
  <c r="G486" i="1"/>
  <c r="D486" i="1"/>
  <c r="H486" i="1" s="1"/>
  <c r="C486" i="1"/>
  <c r="D485" i="1"/>
  <c r="H484" i="1"/>
  <c r="D484" i="1"/>
  <c r="G484" i="1" s="1"/>
  <c r="C484" i="1"/>
  <c r="H483" i="1"/>
  <c r="D483" i="1"/>
  <c r="G483" i="1" s="1"/>
  <c r="C483" i="1"/>
  <c r="H482" i="1"/>
  <c r="D482" i="1"/>
  <c r="G482" i="1" s="1"/>
  <c r="C482" i="1"/>
  <c r="D481" i="1"/>
  <c r="C481" i="1"/>
  <c r="H480" i="1"/>
  <c r="D480" i="1"/>
  <c r="G480" i="1" s="1"/>
  <c r="C480" i="1"/>
  <c r="H479" i="1"/>
  <c r="D479" i="1"/>
  <c r="G479" i="1" s="1"/>
  <c r="C479" i="1"/>
  <c r="D478" i="1"/>
  <c r="C478" i="1"/>
  <c r="D477" i="1"/>
  <c r="C477" i="1"/>
  <c r="H476" i="1"/>
  <c r="D476" i="1"/>
  <c r="G476" i="1" s="1"/>
  <c r="C476" i="1"/>
  <c r="D475" i="1"/>
  <c r="C475" i="1"/>
  <c r="D474" i="1"/>
  <c r="G474" i="1" s="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H430" i="1" s="1"/>
  <c r="C430" i="1"/>
  <c r="D429" i="1"/>
  <c r="H429" i="1" s="1"/>
  <c r="C429" i="1"/>
  <c r="G428" i="1"/>
  <c r="D428" i="1"/>
  <c r="H428" i="1" s="1"/>
  <c r="C428" i="1"/>
  <c r="D427" i="1"/>
  <c r="H427" i="1" s="1"/>
  <c r="C427" i="1"/>
  <c r="D426" i="1"/>
  <c r="H426" i="1" s="1"/>
  <c r="C426" i="1"/>
  <c r="D425" i="1"/>
  <c r="D423" i="1"/>
  <c r="C423" i="1"/>
  <c r="C421" i="1"/>
  <c r="D416" i="1"/>
  <c r="C416" i="1"/>
  <c r="D415" i="1"/>
  <c r="G415" i="1" s="1"/>
  <c r="C415" i="1"/>
  <c r="D414" i="1"/>
  <c r="G414" i="1" s="1"/>
  <c r="C414" i="1"/>
  <c r="G411" i="1"/>
  <c r="D411" i="1"/>
  <c r="C411" i="1"/>
  <c r="G410" i="1"/>
  <c r="D410" i="1"/>
  <c r="C410" i="1"/>
  <c r="D409" i="1"/>
  <c r="C409" i="1"/>
  <c r="D408" i="1"/>
  <c r="C408" i="1"/>
  <c r="G407" i="1"/>
  <c r="D407" i="1"/>
  <c r="C407" i="1"/>
  <c r="D406" i="1"/>
  <c r="G406" i="1" s="1"/>
  <c r="C406" i="1"/>
  <c r="D405" i="1"/>
  <c r="C405" i="1"/>
  <c r="D404" i="1"/>
  <c r="C404" i="1"/>
  <c r="G403" i="1"/>
  <c r="D403" i="1"/>
  <c r="C403" i="1"/>
  <c r="G402" i="1"/>
  <c r="D402" i="1"/>
  <c r="C402" i="1"/>
  <c r="D401" i="1"/>
  <c r="C401" i="1"/>
  <c r="D400" i="1"/>
  <c r="C400" i="1"/>
  <c r="G399" i="1"/>
  <c r="D399" i="1"/>
  <c r="C399" i="1"/>
  <c r="D398" i="1"/>
  <c r="G398" i="1" s="1"/>
  <c r="C398" i="1"/>
  <c r="D397" i="1"/>
  <c r="C397" i="1"/>
  <c r="D396" i="1"/>
  <c r="C396" i="1"/>
  <c r="G395" i="1"/>
  <c r="D395" i="1"/>
  <c r="C395" i="1"/>
  <c r="G394" i="1"/>
  <c r="D394" i="1"/>
  <c r="C394" i="1"/>
  <c r="D393" i="1"/>
  <c r="C393" i="1"/>
  <c r="D392" i="1"/>
  <c r="C392" i="1"/>
  <c r="G391" i="1"/>
  <c r="D391" i="1"/>
  <c r="C391" i="1"/>
  <c r="D390" i="1"/>
  <c r="G390" i="1" s="1"/>
  <c r="C390" i="1"/>
  <c r="D389" i="1"/>
  <c r="C389" i="1"/>
  <c r="D388" i="1"/>
  <c r="G387" i="1"/>
  <c r="D387" i="1"/>
  <c r="C387" i="1"/>
  <c r="G386" i="1"/>
  <c r="D386" i="1"/>
  <c r="C386" i="1"/>
  <c r="D385" i="1"/>
  <c r="C385" i="1"/>
  <c r="D384" i="1"/>
  <c r="C384" i="1"/>
  <c r="G383" i="1"/>
  <c r="D383" i="1"/>
  <c r="C383" i="1"/>
  <c r="D382" i="1"/>
  <c r="G382" i="1" s="1"/>
  <c r="C382" i="1"/>
  <c r="D381" i="1"/>
  <c r="C381" i="1"/>
  <c r="D380" i="1"/>
  <c r="C380" i="1"/>
  <c r="G379" i="1"/>
  <c r="D379" i="1"/>
  <c r="C379" i="1"/>
  <c r="G378" i="1"/>
  <c r="D378" i="1"/>
  <c r="C378" i="1"/>
  <c r="D377" i="1"/>
  <c r="C377" i="1"/>
  <c r="D376" i="1"/>
  <c r="C376" i="1"/>
  <c r="G375" i="1"/>
  <c r="D375" i="1"/>
  <c r="C375" i="1"/>
  <c r="D374" i="1"/>
  <c r="G374" i="1" s="1"/>
  <c r="C374" i="1"/>
  <c r="D373" i="1"/>
  <c r="C373" i="1"/>
  <c r="D372" i="1"/>
  <c r="C372" i="1"/>
  <c r="G371" i="1"/>
  <c r="D371" i="1"/>
  <c r="C371" i="1"/>
  <c r="G370" i="1"/>
  <c r="D370" i="1"/>
  <c r="C370" i="1"/>
  <c r="D369" i="1"/>
  <c r="C369" i="1"/>
  <c r="G367" i="1"/>
  <c r="D367" i="1"/>
  <c r="C367" i="1"/>
  <c r="D366" i="1"/>
  <c r="G366" i="1" s="1"/>
  <c r="C366" i="1"/>
  <c r="D365" i="1"/>
  <c r="C365" i="1"/>
  <c r="D364" i="1"/>
  <c r="C364" i="1"/>
  <c r="G363" i="1"/>
  <c r="D363" i="1"/>
  <c r="C363" i="1"/>
  <c r="D362" i="1"/>
  <c r="G362" i="1" s="1"/>
  <c r="C362" i="1"/>
  <c r="D361" i="1"/>
  <c r="C361" i="1"/>
  <c r="D360" i="1"/>
  <c r="C360" i="1"/>
  <c r="G359" i="1"/>
  <c r="D359" i="1"/>
  <c r="C359" i="1"/>
  <c r="D358" i="1"/>
  <c r="G358" i="1" s="1"/>
  <c r="C358" i="1"/>
  <c r="D357" i="1"/>
  <c r="C357" i="1"/>
  <c r="D356" i="1"/>
  <c r="D354" i="1"/>
  <c r="G354" i="1" s="1"/>
  <c r="C354" i="1"/>
  <c r="D353" i="1"/>
  <c r="C353" i="1"/>
  <c r="D352" i="1"/>
  <c r="C352" i="1"/>
  <c r="G351" i="1"/>
  <c r="D351" i="1"/>
  <c r="C351" i="1"/>
  <c r="D350" i="1"/>
  <c r="G350" i="1" s="1"/>
  <c r="C350" i="1"/>
  <c r="D349" i="1"/>
  <c r="C349" i="1"/>
  <c r="D348" i="1"/>
  <c r="C348" i="1"/>
  <c r="G347" i="1"/>
  <c r="D347" i="1"/>
  <c r="C347" i="1"/>
  <c r="D346" i="1"/>
  <c r="G346" i="1" s="1"/>
  <c r="C346" i="1"/>
  <c r="D345" i="1"/>
  <c r="C345" i="1"/>
  <c r="D344" i="1"/>
  <c r="C344" i="1"/>
  <c r="G343" i="1"/>
  <c r="D343" i="1"/>
  <c r="C343" i="1"/>
  <c r="D342" i="1"/>
  <c r="G342" i="1" s="1"/>
  <c r="C342" i="1"/>
  <c r="D341" i="1"/>
  <c r="C341" i="1"/>
  <c r="D340" i="1"/>
  <c r="C340" i="1"/>
  <c r="G339" i="1"/>
  <c r="D339" i="1"/>
  <c r="C339" i="1"/>
  <c r="D338" i="1"/>
  <c r="G338" i="1" s="1"/>
  <c r="C338" i="1"/>
  <c r="D337" i="1"/>
  <c r="C337" i="1"/>
  <c r="D336" i="1"/>
  <c r="C336" i="1"/>
  <c r="G335" i="1"/>
  <c r="D335" i="1"/>
  <c r="C335" i="1"/>
  <c r="D334" i="1"/>
  <c r="G334" i="1" s="1"/>
  <c r="C334" i="1"/>
  <c r="D333" i="1"/>
  <c r="C333" i="1"/>
  <c r="D332" i="1"/>
  <c r="C332" i="1"/>
  <c r="G331" i="1"/>
  <c r="D331" i="1"/>
  <c r="C331" i="1"/>
  <c r="D330" i="1"/>
  <c r="G330" i="1" s="1"/>
  <c r="C330" i="1"/>
  <c r="D329" i="1"/>
  <c r="C329" i="1"/>
  <c r="D328" i="1"/>
  <c r="C328" i="1"/>
  <c r="G327" i="1"/>
  <c r="D327" i="1"/>
  <c r="C327" i="1"/>
  <c r="D326" i="1"/>
  <c r="G326" i="1" s="1"/>
  <c r="C326" i="1"/>
  <c r="D325" i="1"/>
  <c r="C325" i="1"/>
  <c r="D324" i="1"/>
  <c r="C324" i="1"/>
  <c r="G323" i="1"/>
  <c r="D323" i="1"/>
  <c r="C323" i="1"/>
  <c r="D322" i="1"/>
  <c r="G322" i="1" s="1"/>
  <c r="C322" i="1"/>
  <c r="D321" i="1"/>
  <c r="C321" i="1"/>
  <c r="D320" i="1"/>
  <c r="C320" i="1"/>
  <c r="G319" i="1"/>
  <c r="D319" i="1"/>
  <c r="C319" i="1"/>
  <c r="D318" i="1"/>
  <c r="G318" i="1" s="1"/>
  <c r="C318" i="1"/>
  <c r="D317" i="1"/>
  <c r="C317" i="1"/>
  <c r="D316" i="1"/>
  <c r="G315" i="1"/>
  <c r="D315" i="1"/>
  <c r="C315" i="1"/>
  <c r="D314" i="1"/>
  <c r="G314" i="1" s="1"/>
  <c r="C314" i="1"/>
  <c r="D313" i="1"/>
  <c r="C313" i="1"/>
  <c r="D312" i="1"/>
  <c r="C312" i="1"/>
  <c r="G311" i="1"/>
  <c r="D311" i="1"/>
  <c r="C311" i="1"/>
  <c r="D310" i="1"/>
  <c r="G310" i="1" s="1"/>
  <c r="C310" i="1"/>
  <c r="D309" i="1"/>
  <c r="C309" i="1"/>
  <c r="D308" i="1"/>
  <c r="C308" i="1"/>
  <c r="G307" i="1"/>
  <c r="D307" i="1"/>
  <c r="C307" i="1"/>
  <c r="D306" i="1"/>
  <c r="G306" i="1" s="1"/>
  <c r="C306" i="1"/>
  <c r="D305" i="1"/>
  <c r="C305" i="1"/>
  <c r="D304" i="1"/>
  <c r="D303" i="1"/>
  <c r="D302" i="1"/>
  <c r="G302" i="1" s="1"/>
  <c r="C302" i="1"/>
  <c r="D301" i="1"/>
  <c r="C301" i="1"/>
  <c r="D300" i="1"/>
  <c r="C300" i="1"/>
  <c r="D299" i="1"/>
  <c r="G299" i="1" s="1"/>
  <c r="C299" i="1"/>
  <c r="D298" i="1"/>
  <c r="C298" i="1"/>
  <c r="D294" i="1"/>
  <c r="G294" i="1" s="1"/>
  <c r="C294" i="1"/>
  <c r="D293" i="1"/>
  <c r="C293" i="1"/>
  <c r="D292" i="1"/>
  <c r="C292" i="1"/>
  <c r="G291" i="1"/>
  <c r="D291" i="1"/>
  <c r="C291" i="1"/>
  <c r="D290" i="1"/>
  <c r="G290" i="1" s="1"/>
  <c r="C290" i="1"/>
  <c r="D289" i="1"/>
  <c r="C289" i="1"/>
  <c r="D288" i="1"/>
  <c r="C288" i="1"/>
  <c r="G287" i="1"/>
  <c r="D287" i="1"/>
  <c r="C287" i="1"/>
  <c r="D286" i="1"/>
  <c r="G286" i="1" s="1"/>
  <c r="C286" i="1"/>
  <c r="D285" i="1"/>
  <c r="C285" i="1"/>
  <c r="D284" i="1"/>
  <c r="C284" i="1"/>
  <c r="G283" i="1"/>
  <c r="D283" i="1"/>
  <c r="C283" i="1"/>
  <c r="D282" i="1"/>
  <c r="G282" i="1" s="1"/>
  <c r="C282" i="1"/>
  <c r="D281" i="1"/>
  <c r="C281" i="1"/>
  <c r="D280" i="1"/>
  <c r="C280" i="1"/>
  <c r="G279" i="1"/>
  <c r="D279" i="1"/>
  <c r="C279" i="1"/>
  <c r="D278" i="1"/>
  <c r="G278" i="1" s="1"/>
  <c r="C278" i="1"/>
  <c r="D277" i="1"/>
  <c r="C277" i="1"/>
  <c r="D276" i="1"/>
  <c r="C276" i="1"/>
  <c r="G275" i="1"/>
  <c r="D275" i="1"/>
  <c r="C275" i="1"/>
  <c r="D274" i="1"/>
  <c r="G274" i="1" s="1"/>
  <c r="C274" i="1"/>
  <c r="D273" i="1"/>
  <c r="C273" i="1"/>
  <c r="D272" i="1"/>
  <c r="C272" i="1"/>
  <c r="G271" i="1"/>
  <c r="D271" i="1"/>
  <c r="C271" i="1"/>
  <c r="D270" i="1"/>
  <c r="G270" i="1" s="1"/>
  <c r="C270" i="1"/>
  <c r="D269" i="1"/>
  <c r="D268" i="1"/>
  <c r="C268" i="1"/>
  <c r="D267" i="1"/>
  <c r="G267" i="1" s="1"/>
  <c r="C267" i="1"/>
  <c r="D266" i="1"/>
  <c r="G266" i="1" s="1"/>
  <c r="C266" i="1"/>
  <c r="D265" i="1"/>
  <c r="C265" i="1"/>
  <c r="D264" i="1"/>
  <c r="C264" i="1"/>
  <c r="G263" i="1"/>
  <c r="D263" i="1"/>
  <c r="C263" i="1"/>
  <c r="D262" i="1"/>
  <c r="G262" i="1" s="1"/>
  <c r="C262" i="1"/>
  <c r="D261" i="1"/>
  <c r="C261" i="1"/>
  <c r="D260" i="1"/>
  <c r="C260" i="1"/>
  <c r="G259" i="1"/>
  <c r="D259" i="1"/>
  <c r="C259" i="1"/>
  <c r="C258" i="1"/>
  <c r="D257" i="1"/>
  <c r="C257" i="1"/>
  <c r="D256" i="1"/>
  <c r="C256" i="1"/>
  <c r="G255" i="1"/>
  <c r="D255" i="1"/>
  <c r="C255" i="1"/>
  <c r="D254" i="1"/>
  <c r="G254" i="1" s="1"/>
  <c r="C254" i="1"/>
  <c r="D253" i="1"/>
  <c r="C253" i="1"/>
  <c r="D252" i="1"/>
  <c r="C252" i="1"/>
  <c r="G251" i="1"/>
  <c r="D251" i="1"/>
  <c r="C251" i="1"/>
  <c r="D250" i="1"/>
  <c r="G250" i="1" s="1"/>
  <c r="C250" i="1"/>
  <c r="D249" i="1"/>
  <c r="C249" i="1"/>
  <c r="D248" i="1"/>
  <c r="C248" i="1"/>
  <c r="G247" i="1"/>
  <c r="D247" i="1"/>
  <c r="C247" i="1"/>
  <c r="D246" i="1"/>
  <c r="G246" i="1" s="1"/>
  <c r="C246" i="1"/>
  <c r="D245" i="1"/>
  <c r="C245" i="1"/>
  <c r="D244" i="1"/>
  <c r="C244" i="1"/>
  <c r="G243" i="1"/>
  <c r="D243" i="1"/>
  <c r="C243" i="1"/>
  <c r="D242" i="1"/>
  <c r="G242" i="1" s="1"/>
  <c r="C242" i="1"/>
  <c r="D241" i="1"/>
  <c r="C241" i="1"/>
  <c r="D240" i="1"/>
  <c r="C240" i="1"/>
  <c r="G239" i="1"/>
  <c r="D239" i="1"/>
  <c r="C239" i="1"/>
  <c r="D238" i="1"/>
  <c r="G238" i="1" s="1"/>
  <c r="C238" i="1"/>
  <c r="D237" i="1"/>
  <c r="C237" i="1"/>
  <c r="D236" i="1"/>
  <c r="C236" i="1"/>
  <c r="G235" i="1"/>
  <c r="D235" i="1"/>
  <c r="C235" i="1"/>
  <c r="D234" i="1"/>
  <c r="G234" i="1" s="1"/>
  <c r="C234" i="1"/>
  <c r="D233" i="1"/>
  <c r="C233" i="1"/>
  <c r="D232" i="1"/>
  <c r="C232" i="1"/>
  <c r="G231" i="1"/>
  <c r="D231" i="1"/>
  <c r="C231" i="1"/>
  <c r="D230" i="1"/>
  <c r="G230" i="1" s="1"/>
  <c r="C230" i="1"/>
  <c r="D229" i="1"/>
  <c r="C229" i="1"/>
  <c r="D228" i="1"/>
  <c r="C228" i="1"/>
  <c r="G227" i="1"/>
  <c r="D227" i="1"/>
  <c r="C227" i="1"/>
  <c r="D226" i="1"/>
  <c r="D225" i="1"/>
  <c r="C225" i="1"/>
  <c r="D224" i="1"/>
  <c r="C224" i="1"/>
  <c r="G223" i="1"/>
  <c r="D223" i="1"/>
  <c r="C223" i="1"/>
  <c r="D222" i="1"/>
  <c r="G222" i="1" s="1"/>
  <c r="C222" i="1"/>
  <c r="D221" i="1"/>
  <c r="C221" i="1"/>
  <c r="D220" i="1"/>
  <c r="C220" i="1"/>
  <c r="G219" i="1"/>
  <c r="D219" i="1"/>
  <c r="C219" i="1"/>
  <c r="G218" i="1"/>
  <c r="D218" i="1"/>
  <c r="C218" i="1"/>
  <c r="D217" i="1"/>
  <c r="C217" i="1"/>
  <c r="D216" i="1"/>
  <c r="C216" i="1"/>
  <c r="G215" i="1"/>
  <c r="D215" i="1"/>
  <c r="C215" i="1"/>
  <c r="D214" i="1"/>
  <c r="G214" i="1" s="1"/>
  <c r="C214" i="1"/>
  <c r="D213" i="1"/>
  <c r="C213" i="1"/>
  <c r="C212" i="1"/>
  <c r="G211" i="1"/>
  <c r="D211" i="1"/>
  <c r="C211" i="1"/>
  <c r="G210" i="1"/>
  <c r="D210" i="1"/>
  <c r="C210" i="1"/>
  <c r="D209" i="1"/>
  <c r="C209" i="1"/>
  <c r="D208" i="1"/>
  <c r="C208" i="1"/>
  <c r="G207" i="1"/>
  <c r="D207" i="1"/>
  <c r="C207" i="1"/>
  <c r="D206" i="1"/>
  <c r="G206" i="1" s="1"/>
  <c r="C206" i="1"/>
  <c r="D205" i="1"/>
  <c r="C205" i="1"/>
  <c r="D204" i="1"/>
  <c r="C204" i="1"/>
  <c r="G203" i="1"/>
  <c r="D203" i="1"/>
  <c r="C203" i="1"/>
  <c r="G202" i="1"/>
  <c r="D202" i="1"/>
  <c r="C202" i="1"/>
  <c r="D201" i="1"/>
  <c r="C201" i="1"/>
  <c r="D200" i="1"/>
  <c r="C200" i="1"/>
  <c r="G199" i="1"/>
  <c r="D199" i="1"/>
  <c r="C199" i="1"/>
  <c r="C198" i="1"/>
  <c r="D197" i="1"/>
  <c r="C197" i="1"/>
  <c r="D196" i="1"/>
  <c r="C196" i="1"/>
  <c r="D195" i="1"/>
  <c r="G195" i="1" s="1"/>
  <c r="C195" i="1"/>
  <c r="G194" i="1"/>
  <c r="D194" i="1"/>
  <c r="C194" i="1"/>
  <c r="D193" i="1"/>
  <c r="C193" i="1"/>
  <c r="D192" i="1"/>
  <c r="C192" i="1"/>
  <c r="G191" i="1"/>
  <c r="D191" i="1"/>
  <c r="C191" i="1"/>
  <c r="D190" i="1"/>
  <c r="G190" i="1" s="1"/>
  <c r="C190" i="1"/>
  <c r="D189" i="1"/>
  <c r="C189" i="1"/>
  <c r="D188" i="1"/>
  <c r="C188" i="1"/>
  <c r="G187" i="1"/>
  <c r="D187" i="1"/>
  <c r="C187" i="1"/>
  <c r="G186" i="1"/>
  <c r="D186" i="1"/>
  <c r="C186" i="1"/>
  <c r="D185" i="1"/>
  <c r="C185" i="1"/>
  <c r="D184" i="1"/>
  <c r="C184" i="1"/>
  <c r="G183" i="1"/>
  <c r="D183" i="1"/>
  <c r="C183" i="1"/>
  <c r="H183" i="1" s="1"/>
  <c r="D182" i="1"/>
  <c r="G182" i="1" s="1"/>
  <c r="C182" i="1"/>
  <c r="D181" i="1"/>
  <c r="C181" i="1"/>
  <c r="D180" i="1"/>
  <c r="C180" i="1"/>
  <c r="G179" i="1"/>
  <c r="D179" i="1"/>
  <c r="C179" i="1"/>
  <c r="H179" i="1" s="1"/>
  <c r="H178" i="1"/>
  <c r="G178" i="1"/>
  <c r="D178" i="1"/>
  <c r="C178" i="1"/>
  <c r="D177" i="1"/>
  <c r="H177" i="1" s="1"/>
  <c r="C177" i="1"/>
  <c r="D176" i="1"/>
  <c r="H176" i="1" s="1"/>
  <c r="C176" i="1"/>
  <c r="D175" i="1"/>
  <c r="H175" i="1" s="1"/>
  <c r="C175" i="1"/>
  <c r="C174" i="1"/>
  <c r="H173" i="1"/>
  <c r="G173" i="1"/>
  <c r="D173" i="1"/>
  <c r="C173" i="1"/>
  <c r="H172" i="1"/>
  <c r="G172" i="1"/>
  <c r="D172" i="1"/>
  <c r="C172" i="1"/>
  <c r="D171" i="1"/>
  <c r="H171" i="1" s="1"/>
  <c r="C171" i="1"/>
  <c r="D170" i="1"/>
  <c r="G170" i="1" s="1"/>
  <c r="C170" i="1"/>
  <c r="D169" i="1"/>
  <c r="H169" i="1" s="1"/>
  <c r="C169" i="1"/>
  <c r="D168" i="1"/>
  <c r="H168" i="1" s="1"/>
  <c r="C168" i="1"/>
  <c r="D167" i="1"/>
  <c r="H167" i="1" s="1"/>
  <c r="C167" i="1"/>
  <c r="D166" i="1"/>
  <c r="H166" i="1" s="1"/>
  <c r="C166" i="1"/>
  <c r="D165" i="1"/>
  <c r="H165" i="1" s="1"/>
  <c r="C165" i="1"/>
  <c r="D164" i="1"/>
  <c r="G164" i="1" s="1"/>
  <c r="C164" i="1"/>
  <c r="H163" i="1"/>
  <c r="G163" i="1"/>
  <c r="D163" i="1"/>
  <c r="C163" i="1"/>
  <c r="H162" i="1"/>
  <c r="G162" i="1"/>
  <c r="D162" i="1"/>
  <c r="C162" i="1"/>
  <c r="D161" i="1"/>
  <c r="H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7" i="9" l="1"/>
  <c r="B37" i="9" s="1"/>
  <c r="E311" i="9"/>
  <c r="B311" i="9" s="1"/>
  <c r="E324" i="9"/>
  <c r="B324" i="9" s="1"/>
  <c r="G1513" i="1"/>
  <c r="G1339" i="1"/>
  <c r="H648" i="1"/>
  <c r="H647" i="1"/>
  <c r="G1306" i="1"/>
  <c r="E322" i="9"/>
  <c r="B322" i="9" s="1"/>
  <c r="G298" i="1"/>
  <c r="E307" i="9"/>
  <c r="B307" i="9" s="1"/>
  <c r="E320" i="9"/>
  <c r="B320" i="9" s="1"/>
  <c r="E327" i="9"/>
  <c r="B327" i="9" s="1"/>
  <c r="E312" i="9"/>
  <c r="B312" i="9" s="1"/>
  <c r="E326" i="9"/>
  <c r="B326" i="9" s="1"/>
  <c r="C422" i="1"/>
  <c r="G422" i="1"/>
  <c r="D647" i="4"/>
  <c r="C641" i="1" s="1"/>
  <c r="F426" i="4"/>
  <c r="D648" i="4"/>
  <c r="E304" i="9"/>
  <c r="B304" i="9" s="1"/>
  <c r="C388" i="1"/>
  <c r="G423" i="1"/>
  <c r="H1683" i="1"/>
  <c r="G1613" i="1"/>
  <c r="G1607" i="1"/>
  <c r="G1602" i="1"/>
  <c r="C1604" i="1"/>
  <c r="H1591" i="1"/>
  <c r="G1583" i="1"/>
  <c r="H1583" i="1"/>
  <c r="G1586" i="1"/>
  <c r="G1585" i="1"/>
  <c r="E329" i="9"/>
  <c r="B329" i="9" s="1"/>
  <c r="E31" i="9"/>
  <c r="B31" i="9" s="1"/>
  <c r="E36" i="9"/>
  <c r="B36" i="9" s="1"/>
  <c r="G1511" i="1"/>
  <c r="H1511" i="1"/>
  <c r="E114" i="6"/>
  <c r="G1524" i="1"/>
  <c r="G1279" i="1"/>
  <c r="G1266" i="1"/>
  <c r="G1264" i="1"/>
  <c r="G1265" i="1"/>
  <c r="E255" i="5"/>
  <c r="D1259" i="1" s="1"/>
  <c r="G1261" i="1"/>
  <c r="H1389" i="1"/>
  <c r="H1385" i="1"/>
  <c r="H1281" i="1"/>
  <c r="F256" i="5"/>
  <c r="D1260" i="1"/>
  <c r="G1256" i="1"/>
  <c r="G1257" i="1"/>
  <c r="G1183" i="1"/>
  <c r="G1057" i="1"/>
  <c r="G1040" i="1"/>
  <c r="G1045" i="1"/>
  <c r="G1041" i="1"/>
  <c r="G1024" i="1"/>
  <c r="G1025" i="1"/>
  <c r="E12" i="5"/>
  <c r="D1017" i="1" s="1"/>
  <c r="G1020" i="1"/>
  <c r="G727" i="1"/>
  <c r="H737" i="1"/>
  <c r="G737" i="1"/>
  <c r="G729" i="1"/>
  <c r="G848" i="1"/>
  <c r="G653" i="1"/>
  <c r="G651" i="1"/>
  <c r="B296" i="9"/>
  <c r="E26" i="9"/>
  <c r="B26" i="9" s="1"/>
  <c r="G646" i="1"/>
  <c r="G649" i="1"/>
  <c r="D421" i="1"/>
  <c r="H421" i="1" s="1"/>
  <c r="E647" i="4"/>
  <c r="D641" i="1" s="1"/>
  <c r="E294" i="9"/>
  <c r="B294" i="9" s="1"/>
  <c r="E262" i="4"/>
  <c r="D258" i="1" s="1"/>
  <c r="G258" i="1" s="1"/>
  <c r="E202" i="4"/>
  <c r="D198" i="1" s="1"/>
  <c r="G198" i="1" s="1"/>
  <c r="F216" i="4"/>
  <c r="B243" i="9"/>
  <c r="F243" i="9"/>
  <c r="D174" i="1"/>
  <c r="H174" i="1" s="1"/>
  <c r="B238" i="9"/>
  <c r="G177" i="1"/>
  <c r="G176" i="1"/>
  <c r="G174" i="1"/>
  <c r="G175" i="1"/>
  <c r="G171" i="1"/>
  <c r="H170" i="1"/>
  <c r="G169" i="1"/>
  <c r="G168" i="1"/>
  <c r="G166" i="1"/>
  <c r="G167" i="1"/>
  <c r="G165" i="1"/>
  <c r="H164" i="1"/>
  <c r="G161" i="1"/>
  <c r="E48" i="9"/>
  <c r="B48" i="9" s="1"/>
  <c r="F237" i="9"/>
  <c r="G150" i="1"/>
  <c r="G151" i="1"/>
  <c r="F154" i="4"/>
  <c r="G133" i="1"/>
  <c r="G131" i="1"/>
  <c r="G132" i="1"/>
  <c r="F135" i="4"/>
  <c r="F68" i="4"/>
  <c r="E35" i="9"/>
  <c r="B35" i="9" s="1"/>
  <c r="G54" i="1"/>
  <c r="H54" i="1"/>
  <c r="E49" i="4"/>
  <c r="D45" i="1" s="1"/>
  <c r="F58" i="4"/>
  <c r="G1539" i="1"/>
  <c r="H1539" i="1"/>
  <c r="H188" i="1"/>
  <c r="G188" i="1"/>
  <c r="H193" i="1"/>
  <c r="G193" i="1"/>
  <c r="H201" i="1"/>
  <c r="G201" i="1"/>
  <c r="H217" i="1"/>
  <c r="G217" i="1"/>
  <c r="H300" i="1"/>
  <c r="G300" i="1"/>
  <c r="H372" i="1"/>
  <c r="G372" i="1"/>
  <c r="H380" i="1"/>
  <c r="G380" i="1"/>
  <c r="H388" i="1"/>
  <c r="G388" i="1"/>
  <c r="G437" i="1"/>
  <c r="H437" i="1"/>
  <c r="H445" i="1"/>
  <c r="G445" i="1"/>
  <c r="G455" i="1"/>
  <c r="H455" i="1"/>
  <c r="G1564" i="1"/>
  <c r="I1564" i="1" s="1"/>
  <c r="J1564" i="1"/>
  <c r="H1564" i="1"/>
  <c r="E6" i="4"/>
  <c r="D3" i="1"/>
  <c r="F82" i="4"/>
  <c r="C78" i="1"/>
  <c r="F106" i="4"/>
  <c r="C102" i="1"/>
  <c r="G1639" i="1"/>
  <c r="H1639" i="1"/>
  <c r="G1659" i="1"/>
  <c r="H1659" i="1"/>
  <c r="H185" i="1"/>
  <c r="G185" i="1"/>
  <c r="H204" i="1"/>
  <c r="G204" i="1"/>
  <c r="H212" i="1"/>
  <c r="G212" i="1"/>
  <c r="H225" i="1"/>
  <c r="G225" i="1"/>
  <c r="H401" i="1"/>
  <c r="G401" i="1"/>
  <c r="H431" i="1"/>
  <c r="G431" i="1"/>
  <c r="G435" i="1"/>
  <c r="H435" i="1"/>
  <c r="H443" i="1"/>
  <c r="G443" i="1"/>
  <c r="H449" i="1"/>
  <c r="G449" i="1"/>
  <c r="G459" i="1"/>
  <c r="H459" i="1"/>
  <c r="H695" i="1"/>
  <c r="G695" i="1"/>
  <c r="H237" i="1"/>
  <c r="G237" i="1"/>
  <c r="H245" i="1"/>
  <c r="G245" i="1"/>
  <c r="H261" i="1"/>
  <c r="G261" i="1"/>
  <c r="H277" i="1"/>
  <c r="G277" i="1"/>
  <c r="H285" i="1"/>
  <c r="G285" i="1"/>
  <c r="H293" i="1"/>
  <c r="G293" i="1"/>
  <c r="H309" i="1"/>
  <c r="G309" i="1"/>
  <c r="H325" i="1"/>
  <c r="G325" i="1"/>
  <c r="H341" i="1"/>
  <c r="G341" i="1"/>
  <c r="H352" i="1"/>
  <c r="G352" i="1"/>
  <c r="H361" i="1"/>
  <c r="G361" i="1"/>
  <c r="G590" i="1"/>
  <c r="H590" i="1"/>
  <c r="H1023" i="1"/>
  <c r="G1023" i="1"/>
  <c r="H1031" i="1"/>
  <c r="G1031" i="1"/>
  <c r="H1039" i="1"/>
  <c r="G1039" i="1"/>
  <c r="H1047" i="1"/>
  <c r="G1047" i="1"/>
  <c r="H1055" i="1"/>
  <c r="G1055" i="1"/>
  <c r="H180" i="1"/>
  <c r="G180" i="1"/>
  <c r="H369" i="1"/>
  <c r="G369" i="1"/>
  <c r="H396" i="1"/>
  <c r="G396" i="1"/>
  <c r="H409" i="1"/>
  <c r="G409" i="1"/>
  <c r="G439" i="1"/>
  <c r="H439" i="1"/>
  <c r="H447" i="1"/>
  <c r="G447" i="1"/>
  <c r="G453" i="1"/>
  <c r="H453" i="1"/>
  <c r="G581" i="1"/>
  <c r="H581" i="1"/>
  <c r="H601" i="1"/>
  <c r="G601" i="1"/>
  <c r="H711" i="1"/>
  <c r="G711" i="1"/>
  <c r="G130" i="1"/>
  <c r="H229" i="1"/>
  <c r="G229" i="1"/>
  <c r="H253" i="1"/>
  <c r="G253" i="1"/>
  <c r="H256" i="1"/>
  <c r="G256" i="1"/>
  <c r="H264" i="1"/>
  <c r="G264" i="1"/>
  <c r="H272" i="1"/>
  <c r="G272" i="1"/>
  <c r="H280" i="1"/>
  <c r="G280" i="1"/>
  <c r="H288" i="1"/>
  <c r="G288" i="1"/>
  <c r="H312" i="1"/>
  <c r="G312" i="1"/>
  <c r="H336" i="1"/>
  <c r="G336" i="1"/>
  <c r="H344" i="1"/>
  <c r="G344" i="1"/>
  <c r="H349" i="1"/>
  <c r="G349" i="1"/>
  <c r="H488" i="1"/>
  <c r="G488" i="1"/>
  <c r="H524" i="1"/>
  <c r="G524" i="1"/>
  <c r="G574" i="1"/>
  <c r="H574" i="1"/>
  <c r="H598" i="1"/>
  <c r="G598" i="1"/>
  <c r="G627" i="1"/>
  <c r="H627" i="1"/>
  <c r="H181" i="1"/>
  <c r="G181" i="1"/>
  <c r="H184" i="1"/>
  <c r="G184" i="1"/>
  <c r="H189" i="1"/>
  <c r="G189" i="1"/>
  <c r="H192" i="1"/>
  <c r="G192" i="1"/>
  <c r="H197" i="1"/>
  <c r="G197" i="1"/>
  <c r="H200" i="1"/>
  <c r="G200" i="1"/>
  <c r="H205" i="1"/>
  <c r="G205" i="1"/>
  <c r="H208" i="1"/>
  <c r="G208" i="1"/>
  <c r="H213" i="1"/>
  <c r="G213" i="1"/>
  <c r="H216" i="1"/>
  <c r="G216" i="1"/>
  <c r="H221" i="1"/>
  <c r="G221" i="1"/>
  <c r="H224" i="1"/>
  <c r="G224" i="1"/>
  <c r="H301" i="1"/>
  <c r="G301" i="1"/>
  <c r="H373" i="1"/>
  <c r="G373" i="1"/>
  <c r="H376" i="1"/>
  <c r="G376" i="1"/>
  <c r="H381" i="1"/>
  <c r="G381" i="1"/>
  <c r="H384" i="1"/>
  <c r="G384" i="1"/>
  <c r="H389" i="1"/>
  <c r="G389" i="1"/>
  <c r="H392" i="1"/>
  <c r="G392" i="1"/>
  <c r="H397" i="1"/>
  <c r="G397" i="1"/>
  <c r="H400" i="1"/>
  <c r="G400" i="1"/>
  <c r="H405" i="1"/>
  <c r="G405" i="1"/>
  <c r="H408" i="1"/>
  <c r="G408" i="1"/>
  <c r="G426" i="1"/>
  <c r="G430" i="1"/>
  <c r="G432" i="1"/>
  <c r="H432" i="1"/>
  <c r="H434" i="1"/>
  <c r="G434" i="1"/>
  <c r="H436" i="1"/>
  <c r="G436" i="1"/>
  <c r="H438" i="1"/>
  <c r="G438" i="1"/>
  <c r="H440" i="1"/>
  <c r="G440" i="1"/>
  <c r="G442" i="1"/>
  <c r="H442" i="1"/>
  <c r="G444" i="1"/>
  <c r="H444" i="1"/>
  <c r="H446" i="1"/>
  <c r="G446" i="1"/>
  <c r="G448" i="1"/>
  <c r="H448" i="1"/>
  <c r="G450" i="1"/>
  <c r="H450" i="1"/>
  <c r="H452" i="1"/>
  <c r="G452" i="1"/>
  <c r="H454" i="1"/>
  <c r="G454" i="1"/>
  <c r="H456" i="1"/>
  <c r="G456" i="1"/>
  <c r="H458" i="1"/>
  <c r="G458" i="1"/>
  <c r="G478" i="1"/>
  <c r="H478" i="1"/>
  <c r="H497" i="1"/>
  <c r="G497" i="1"/>
  <c r="H513" i="1"/>
  <c r="G513" i="1"/>
  <c r="G571" i="1"/>
  <c r="H571" i="1"/>
  <c r="G587" i="1"/>
  <c r="H587" i="1"/>
  <c r="H699" i="1"/>
  <c r="G699" i="1"/>
  <c r="H707" i="1"/>
  <c r="G707" i="1"/>
  <c r="H715" i="1"/>
  <c r="G715" i="1"/>
  <c r="H196" i="1"/>
  <c r="G196" i="1"/>
  <c r="H209" i="1"/>
  <c r="G209" i="1"/>
  <c r="H220" i="1"/>
  <c r="G220" i="1"/>
  <c r="H377" i="1"/>
  <c r="G377" i="1"/>
  <c r="H385" i="1"/>
  <c r="G385" i="1"/>
  <c r="H393" i="1"/>
  <c r="G393" i="1"/>
  <c r="H404" i="1"/>
  <c r="G404" i="1"/>
  <c r="H433" i="1"/>
  <c r="G433" i="1"/>
  <c r="H441" i="1"/>
  <c r="G441" i="1"/>
  <c r="H451" i="1"/>
  <c r="G451" i="1"/>
  <c r="G457" i="1"/>
  <c r="H457" i="1"/>
  <c r="H617" i="1"/>
  <c r="G617" i="1"/>
  <c r="H703" i="1"/>
  <c r="G703" i="1"/>
  <c r="H232" i="1"/>
  <c r="G232" i="1"/>
  <c r="H240" i="1"/>
  <c r="G240" i="1"/>
  <c r="H248" i="1"/>
  <c r="G248" i="1"/>
  <c r="H317" i="1"/>
  <c r="G317" i="1"/>
  <c r="H320" i="1"/>
  <c r="G320" i="1"/>
  <c r="H328" i="1"/>
  <c r="G328" i="1"/>
  <c r="H333" i="1"/>
  <c r="G333" i="1"/>
  <c r="H364" i="1"/>
  <c r="G364" i="1"/>
  <c r="H416" i="1"/>
  <c r="G416" i="1"/>
  <c r="G427" i="1"/>
  <c r="H504" i="1"/>
  <c r="G504" i="1"/>
  <c r="H614" i="1"/>
  <c r="G614" i="1"/>
  <c r="H228" i="1"/>
  <c r="G228" i="1"/>
  <c r="H233" i="1"/>
  <c r="G233" i="1"/>
  <c r="H236" i="1"/>
  <c r="G236" i="1"/>
  <c r="H241" i="1"/>
  <c r="G241" i="1"/>
  <c r="H244" i="1"/>
  <c r="G244" i="1"/>
  <c r="H249" i="1"/>
  <c r="G249" i="1"/>
  <c r="H252" i="1"/>
  <c r="G252" i="1"/>
  <c r="H257" i="1"/>
  <c r="G257" i="1"/>
  <c r="H260" i="1"/>
  <c r="G260" i="1"/>
  <c r="H265" i="1"/>
  <c r="G265" i="1"/>
  <c r="H268" i="1"/>
  <c r="G268" i="1"/>
  <c r="H273" i="1"/>
  <c r="G273" i="1"/>
  <c r="H276" i="1"/>
  <c r="G276" i="1"/>
  <c r="H281" i="1"/>
  <c r="G281" i="1"/>
  <c r="H284" i="1"/>
  <c r="G284" i="1"/>
  <c r="H289" i="1"/>
  <c r="G289" i="1"/>
  <c r="H292" i="1"/>
  <c r="G292" i="1"/>
  <c r="H305" i="1"/>
  <c r="G305" i="1"/>
  <c r="H308" i="1"/>
  <c r="G308" i="1"/>
  <c r="H313" i="1"/>
  <c r="G313" i="1"/>
  <c r="H321" i="1"/>
  <c r="G321" i="1"/>
  <c r="H324" i="1"/>
  <c r="G324" i="1"/>
  <c r="H329" i="1"/>
  <c r="G329" i="1"/>
  <c r="H332" i="1"/>
  <c r="G332" i="1"/>
  <c r="H337" i="1"/>
  <c r="G337" i="1"/>
  <c r="H340" i="1"/>
  <c r="G340" i="1"/>
  <c r="H345" i="1"/>
  <c r="G345" i="1"/>
  <c r="H348" i="1"/>
  <c r="G348" i="1"/>
  <c r="H353" i="1"/>
  <c r="G353" i="1"/>
  <c r="H357" i="1"/>
  <c r="G357" i="1"/>
  <c r="H360" i="1"/>
  <c r="G360" i="1"/>
  <c r="H365" i="1"/>
  <c r="G365" i="1"/>
  <c r="G429" i="1"/>
  <c r="G475" i="1"/>
  <c r="H475" i="1"/>
  <c r="H494" i="1"/>
  <c r="G494" i="1"/>
  <c r="H510" i="1"/>
  <c r="G510" i="1"/>
  <c r="H520" i="1"/>
  <c r="G520" i="1"/>
  <c r="H528" i="1"/>
  <c r="G528" i="1"/>
  <c r="H592" i="1"/>
  <c r="G592" i="1"/>
  <c r="H608" i="1"/>
  <c r="G608" i="1"/>
  <c r="G631" i="1"/>
  <c r="H631" i="1"/>
  <c r="H604" i="1"/>
  <c r="G604" i="1"/>
  <c r="G1016" i="1"/>
  <c r="H1016" i="1"/>
  <c r="H500" i="1"/>
  <c r="G500" i="1"/>
  <c r="H620" i="1"/>
  <c r="G620" i="1"/>
  <c r="G635" i="1"/>
  <c r="H635"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299"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74" i="1"/>
  <c r="G477" i="1"/>
  <c r="H477" i="1"/>
  <c r="G490" i="1"/>
  <c r="G493" i="1"/>
  <c r="H496" i="1"/>
  <c r="G496" i="1"/>
  <c r="G506" i="1"/>
  <c r="G509" i="1"/>
  <c r="H512" i="1"/>
  <c r="G512" i="1"/>
  <c r="G519" i="1"/>
  <c r="G523" i="1"/>
  <c r="G527" i="1"/>
  <c r="H567" i="1"/>
  <c r="H570" i="1"/>
  <c r="G573" i="1"/>
  <c r="H573" i="1"/>
  <c r="H583" i="1"/>
  <c r="H586" i="1"/>
  <c r="G589" i="1"/>
  <c r="H589" i="1"/>
  <c r="G594" i="1"/>
  <c r="G597" i="1"/>
  <c r="H600" i="1"/>
  <c r="G600" i="1"/>
  <c r="G610" i="1"/>
  <c r="G613" i="1"/>
  <c r="H616" i="1"/>
  <c r="G616" i="1"/>
  <c r="H626" i="1"/>
  <c r="H630" i="1"/>
  <c r="G694" i="1"/>
  <c r="G698" i="1"/>
  <c r="G702" i="1"/>
  <c r="G706" i="1"/>
  <c r="G710" i="1"/>
  <c r="G714" i="1"/>
  <c r="H1019" i="1"/>
  <c r="G1019" i="1"/>
  <c r="H1027" i="1"/>
  <c r="G1027" i="1"/>
  <c r="H1035" i="1"/>
  <c r="G1035" i="1"/>
  <c r="H1043" i="1"/>
  <c r="G1043" i="1"/>
  <c r="H1051" i="1"/>
  <c r="G1051" i="1"/>
  <c r="H1059" i="1"/>
  <c r="G1059" i="1"/>
  <c r="G481" i="1"/>
  <c r="H481" i="1"/>
  <c r="G577" i="1"/>
  <c r="H577" i="1"/>
  <c r="H182" i="1"/>
  <c r="H186" i="1"/>
  <c r="H190" i="1"/>
  <c r="H194" i="1"/>
  <c r="H198" i="1"/>
  <c r="H202" i="1"/>
  <c r="H206" i="1"/>
  <c r="H210" i="1"/>
  <c r="H214" i="1"/>
  <c r="H218" i="1"/>
  <c r="H222" i="1"/>
  <c r="H230" i="1"/>
  <c r="H234" i="1"/>
  <c r="H238" i="1"/>
  <c r="H242" i="1"/>
  <c r="H246" i="1"/>
  <c r="H250" i="1"/>
  <c r="H254" i="1"/>
  <c r="H258" i="1"/>
  <c r="H262" i="1"/>
  <c r="H266" i="1"/>
  <c r="H270" i="1"/>
  <c r="H274" i="1"/>
  <c r="H278" i="1"/>
  <c r="H282" i="1"/>
  <c r="H286" i="1"/>
  <c r="H290" i="1"/>
  <c r="H294" i="1"/>
  <c r="H298" i="1"/>
  <c r="H302" i="1"/>
  <c r="H306" i="1"/>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92" i="1"/>
  <c r="G492" i="1"/>
  <c r="H508" i="1"/>
  <c r="G508" i="1"/>
  <c r="G569" i="1"/>
  <c r="H569" i="1"/>
  <c r="G585" i="1"/>
  <c r="H585" i="1"/>
  <c r="H596" i="1"/>
  <c r="G596" i="1"/>
  <c r="H612" i="1"/>
  <c r="G612" i="1"/>
  <c r="G1561" i="1"/>
  <c r="I1561" i="1" s="1"/>
  <c r="J1561" i="1"/>
  <c r="H1561" i="1"/>
  <c r="H1640" i="1"/>
  <c r="G1640" i="1"/>
  <c r="H1656" i="1"/>
  <c r="G1656" i="1"/>
  <c r="H1668" i="1"/>
  <c r="G1668" i="1"/>
  <c r="H1684" i="1"/>
  <c r="G1684" i="1"/>
  <c r="H1015" i="1"/>
  <c r="G1018" i="1"/>
  <c r="G1022" i="1"/>
  <c r="G1026" i="1"/>
  <c r="G1030" i="1"/>
  <c r="G1034" i="1"/>
  <c r="G1038" i="1"/>
  <c r="G1042" i="1"/>
  <c r="G1046" i="1"/>
  <c r="G1050" i="1"/>
  <c r="G1054" i="1"/>
  <c r="G1058" i="1"/>
  <c r="G1555" i="1"/>
  <c r="H1555" i="1"/>
  <c r="G1557" i="1"/>
  <c r="I1557" i="1" s="1"/>
  <c r="J1557" i="1"/>
  <c r="H1557" i="1"/>
  <c r="G1576" i="1"/>
  <c r="I1576" i="1" s="1"/>
  <c r="J1576" i="1"/>
  <c r="H1576" i="1"/>
  <c r="G1551" i="1"/>
  <c r="J1551" i="1"/>
  <c r="H1551" i="1"/>
  <c r="G1568" i="1"/>
  <c r="J1568" i="1"/>
  <c r="H1568" i="1"/>
  <c r="H1584" i="1"/>
  <c r="G1584" i="1"/>
  <c r="H1600" i="1"/>
  <c r="G1600" i="1"/>
  <c r="H1616" i="1"/>
  <c r="G1616" i="1"/>
  <c r="G1579" i="1"/>
  <c r="J1579" i="1"/>
  <c r="H1579" i="1"/>
  <c r="H1588" i="1"/>
  <c r="G1588" i="1"/>
  <c r="H1604" i="1"/>
  <c r="G1604" i="1"/>
  <c r="H1620" i="1"/>
  <c r="G1620" i="1"/>
  <c r="H1632" i="1"/>
  <c r="G1632" i="1"/>
  <c r="H1644" i="1"/>
  <c r="G1644" i="1"/>
  <c r="H1672" i="1"/>
  <c r="G1672" i="1"/>
  <c r="H1542" i="1"/>
  <c r="I1545" i="1"/>
  <c r="G1549" i="1"/>
  <c r="I1549" i="1" s="1"/>
  <c r="J1549" i="1"/>
  <c r="H1549" i="1"/>
  <c r="G1553" i="1"/>
  <c r="J1553" i="1"/>
  <c r="H1553" i="1"/>
  <c r="G1556" i="1"/>
  <c r="H1556" i="1"/>
  <c r="G1559" i="1"/>
  <c r="I1559" i="1" s="1"/>
  <c r="J1559" i="1"/>
  <c r="H1559" i="1"/>
  <c r="G1563" i="1"/>
  <c r="H1563" i="1"/>
  <c r="G1566" i="1"/>
  <c r="I1566" i="1" s="1"/>
  <c r="J1566" i="1"/>
  <c r="H1566" i="1"/>
  <c r="G1570" i="1"/>
  <c r="I1570" i="1" s="1"/>
  <c r="J1570" i="1"/>
  <c r="H1570" i="1"/>
  <c r="G1574" i="1"/>
  <c r="J1574" i="1"/>
  <c r="H1574" i="1"/>
  <c r="I1580" i="1"/>
  <c r="H1592" i="1"/>
  <c r="G1592" i="1"/>
  <c r="H1608" i="1"/>
  <c r="G1608" i="1"/>
  <c r="H1636" i="1"/>
  <c r="G1636" i="1"/>
  <c r="H1648" i="1"/>
  <c r="G1648" i="1"/>
  <c r="H1660" i="1"/>
  <c r="G1660" i="1"/>
  <c r="H1676" i="1"/>
  <c r="G1676" i="1"/>
  <c r="I1543" i="1"/>
  <c r="I1550" i="1"/>
  <c r="I1554" i="1"/>
  <c r="I1560" i="1"/>
  <c r="I1567" i="1"/>
  <c r="I1575" i="1"/>
  <c r="G1581" i="1"/>
  <c r="J1581" i="1"/>
  <c r="H1581" i="1"/>
  <c r="H1596" i="1"/>
  <c r="G1596" i="1"/>
  <c r="H1612" i="1"/>
  <c r="G1612" i="1"/>
  <c r="H1624" i="1"/>
  <c r="G1624" i="1"/>
  <c r="H1652" i="1"/>
  <c r="G1652" i="1"/>
  <c r="H1664" i="1"/>
  <c r="G1664" i="1"/>
  <c r="H1680" i="1"/>
  <c r="G1680" i="1"/>
  <c r="F134" i="4"/>
  <c r="F274" i="4"/>
  <c r="D273" i="4"/>
  <c r="F630" i="4"/>
  <c r="D629" i="4"/>
  <c r="G314" i="9"/>
  <c r="E314" i="9" s="1"/>
  <c r="B314" i="9" s="1"/>
  <c r="F89" i="5"/>
  <c r="D88" i="5"/>
  <c r="H316" i="9"/>
  <c r="H315" i="9"/>
  <c r="E147" i="5"/>
  <c r="D1152" i="1" s="1"/>
  <c r="G339" i="9"/>
  <c r="E339" i="9" s="1"/>
  <c r="B339" i="9" s="1"/>
  <c r="F219" i="5"/>
  <c r="F36" i="6"/>
  <c r="D35" i="6"/>
  <c r="D7" i="4"/>
  <c r="D49" i="4"/>
  <c r="D125" i="4"/>
  <c r="E164" i="4"/>
  <c r="D160" i="1" s="1"/>
  <c r="D321" i="4"/>
  <c r="D373" i="4"/>
  <c r="E648" i="4"/>
  <c r="D642" i="1" s="1"/>
  <c r="F572" i="4"/>
  <c r="D571" i="4"/>
  <c r="D178" i="5"/>
  <c r="D255" i="5"/>
  <c r="F260" i="5"/>
  <c r="D114" i="6"/>
  <c r="F115" i="6"/>
  <c r="G346" i="9"/>
  <c r="E346" i="9" s="1"/>
  <c r="C1170" i="1"/>
  <c r="C1223" i="1"/>
  <c r="C1424" i="1"/>
  <c r="C1432" i="1"/>
  <c r="G1542" i="1"/>
  <c r="G1544" i="1"/>
  <c r="I1544" i="1" s="1"/>
  <c r="G1546" i="1"/>
  <c r="I1546" i="1" s="1"/>
  <c r="E153" i="4"/>
  <c r="F153" i="4" s="1"/>
  <c r="F165" i="4"/>
  <c r="D164" i="4"/>
  <c r="F262" i="4"/>
  <c r="E430" i="4"/>
  <c r="D466" i="4"/>
  <c r="F536" i="4"/>
  <c r="E571" i="4"/>
  <c r="D565" i="1" s="1"/>
  <c r="E597" i="4"/>
  <c r="D591" i="1" s="1"/>
  <c r="D12" i="5"/>
  <c r="F204" i="5"/>
  <c r="D203" i="5"/>
  <c r="D5" i="6"/>
  <c r="F10" i="6"/>
  <c r="D89" i="6"/>
  <c r="F94" i="6"/>
  <c r="F141" i="4"/>
  <c r="D140" i="4"/>
  <c r="F374" i="4"/>
  <c r="E373" i="4"/>
  <c r="D230" i="4"/>
  <c r="D309" i="4"/>
  <c r="D361" i="4"/>
  <c r="D522" i="4"/>
  <c r="D7" i="5"/>
  <c r="E88" i="5"/>
  <c r="D1093" i="1" s="1"/>
  <c r="D119" i="5"/>
  <c r="E177" i="5"/>
  <c r="D296" i="5"/>
  <c r="D44" i="8"/>
  <c r="D431" i="4"/>
  <c r="D479" i="4"/>
  <c r="D491" i="4"/>
  <c r="D597" i="4"/>
  <c r="E156" i="9"/>
  <c r="B156" i="9" s="1"/>
  <c r="D70" i="5"/>
  <c r="G315" i="9"/>
  <c r="G316" i="9"/>
  <c r="E316" i="9" s="1"/>
  <c r="B316" i="9" s="1"/>
  <c r="F197" i="5"/>
  <c r="D129" i="6"/>
  <c r="E5" i="7"/>
  <c r="D51" i="8"/>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80" i="9"/>
  <c r="H179" i="9"/>
  <c r="H309" i="9"/>
  <c r="M228"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07" i="9"/>
  <c r="B107" i="9" s="1"/>
  <c r="E111" i="9"/>
  <c r="B111" i="9" s="1"/>
  <c r="E115" i="9"/>
  <c r="B115" i="9" s="1"/>
  <c r="E117" i="9"/>
  <c r="B117" i="9" s="1"/>
  <c r="E127" i="9"/>
  <c r="B127" i="9" s="1"/>
  <c r="E131" i="9"/>
  <c r="B131" i="9" s="1"/>
  <c r="E135" i="9"/>
  <c r="B135" i="9" s="1"/>
  <c r="B259" i="9"/>
  <c r="B267" i="9"/>
  <c r="B275" i="9"/>
  <c r="B282" i="9"/>
  <c r="B283" i="9"/>
  <c r="B290" i="9"/>
  <c r="B291" i="9"/>
  <c r="E303" i="9"/>
  <c r="B303" i="9" s="1"/>
  <c r="E317" i="9"/>
  <c r="B317" i="9" s="1"/>
  <c r="B323" i="9"/>
  <c r="F236" i="9"/>
  <c r="B236" i="9" s="1"/>
  <c r="F244" i="9"/>
  <c r="B244" i="9" s="1"/>
  <c r="F252" i="9"/>
  <c r="B252" i="9" s="1"/>
  <c r="F260" i="9"/>
  <c r="B260" i="9" s="1"/>
  <c r="F268" i="9"/>
  <c r="B268" i="9" s="1"/>
  <c r="F276" i="9"/>
  <c r="B276" i="9" s="1"/>
  <c r="F284" i="9"/>
  <c r="B284" i="9" s="1"/>
  <c r="F232" i="9"/>
  <c r="B232" i="9" s="1"/>
  <c r="B237" i="9"/>
  <c r="F240" i="9"/>
  <c r="B240" i="9" s="1"/>
  <c r="F248" i="9"/>
  <c r="B248" i="9" s="1"/>
  <c r="F256" i="9"/>
  <c r="B256" i="9" s="1"/>
  <c r="F264" i="9"/>
  <c r="B264" i="9" s="1"/>
  <c r="F272" i="9"/>
  <c r="B272" i="9" s="1"/>
  <c r="F280" i="9"/>
  <c r="B280" i="9" s="1"/>
  <c r="B305" i="9"/>
  <c r="H641" i="1" l="1"/>
  <c r="G641" i="1"/>
  <c r="F648" i="4"/>
  <c r="C642" i="1"/>
  <c r="F647" i="4"/>
  <c r="G421" i="1"/>
  <c r="H19" i="9"/>
  <c r="E19" i="9" s="1"/>
  <c r="B19" i="9" s="1"/>
  <c r="I30" i="3"/>
  <c r="D1510" i="1"/>
  <c r="E141" i="6"/>
  <c r="I31" i="3" s="1"/>
  <c r="E251" i="5"/>
  <c r="I25" i="3" s="1"/>
  <c r="G1260" i="1"/>
  <c r="H1260" i="1"/>
  <c r="E7" i="5"/>
  <c r="D1012" i="1" s="1"/>
  <c r="I22" i="3"/>
  <c r="B207" i="9"/>
  <c r="F202" i="4"/>
  <c r="I1542" i="1"/>
  <c r="E309" i="9"/>
  <c r="B309" i="9" s="1"/>
  <c r="F129" i="6"/>
  <c r="C1525" i="1"/>
  <c r="F70" i="5"/>
  <c r="C1075" i="1"/>
  <c r="D69" i="5"/>
  <c r="F479" i="4"/>
  <c r="C473" i="1"/>
  <c r="I39" i="3"/>
  <c r="C1621" i="1"/>
  <c r="C1124" i="1"/>
  <c r="F119" i="5"/>
  <c r="D360" i="4"/>
  <c r="F361" i="4"/>
  <c r="C356" i="1"/>
  <c r="E360" i="4"/>
  <c r="D368" i="1"/>
  <c r="G338" i="9"/>
  <c r="E338" i="9" s="1"/>
  <c r="B338" i="9" s="1"/>
  <c r="F203" i="5"/>
  <c r="C1207" i="1"/>
  <c r="F466" i="4"/>
  <c r="C460" i="1"/>
  <c r="F164" i="4"/>
  <c r="C160" i="1"/>
  <c r="H1223" i="1"/>
  <c r="G1223" i="1"/>
  <c r="F114" i="6"/>
  <c r="C1510" i="1"/>
  <c r="H30" i="3"/>
  <c r="F571" i="4"/>
  <c r="C565" i="1"/>
  <c r="F321" i="4"/>
  <c r="C316" i="1"/>
  <c r="F7" i="4"/>
  <c r="D6" i="4"/>
  <c r="C3" i="1"/>
  <c r="F88" i="5"/>
  <c r="C1093" i="1"/>
  <c r="D152" i="4"/>
  <c r="I1581" i="1"/>
  <c r="I1568" i="1"/>
  <c r="F431" i="4"/>
  <c r="C425" i="1"/>
  <c r="D430" i="4"/>
  <c r="D308" i="4"/>
  <c r="F309" i="4"/>
  <c r="C304" i="1"/>
  <c r="F89" i="6"/>
  <c r="C1485" i="1"/>
  <c r="E639" i="4"/>
  <c r="D633" i="1" s="1"/>
  <c r="D424" i="1"/>
  <c r="H1170" i="1"/>
  <c r="G1170" i="1"/>
  <c r="F35" i="6"/>
  <c r="C1431" i="1"/>
  <c r="H28" i="3"/>
  <c r="H1152" i="1"/>
  <c r="G1152" i="1"/>
  <c r="E535" i="4"/>
  <c r="G102" i="1"/>
  <c r="H102" i="1"/>
  <c r="D45" i="8"/>
  <c r="C1628" i="1"/>
  <c r="F597" i="4"/>
  <c r="C591" i="1"/>
  <c r="C1300" i="1"/>
  <c r="F296" i="5"/>
  <c r="D6" i="5"/>
  <c r="C1012" i="1"/>
  <c r="H22" i="3"/>
  <c r="F230" i="4"/>
  <c r="C226" i="1"/>
  <c r="F140" i="4"/>
  <c r="C136" i="1"/>
  <c r="E69" i="5"/>
  <c r="D535" i="4"/>
  <c r="E152" i="4"/>
  <c r="D149" i="1"/>
  <c r="H1432" i="1"/>
  <c r="G1432" i="1"/>
  <c r="B346" i="9"/>
  <c r="E345" i="9"/>
  <c r="I10" i="3" s="1"/>
  <c r="D251" i="5"/>
  <c r="F255" i="5"/>
  <c r="C1259" i="1"/>
  <c r="G642" i="1"/>
  <c r="H642" i="1"/>
  <c r="F125" i="4"/>
  <c r="C121" i="1"/>
  <c r="F273" i="4"/>
  <c r="C269" i="1"/>
  <c r="G24" i="9"/>
  <c r="E422" i="4"/>
  <c r="I17" i="3"/>
  <c r="D2" i="1"/>
  <c r="E179" i="9"/>
  <c r="B179" i="9" s="1"/>
  <c r="E180" i="9"/>
  <c r="B180" i="9" s="1"/>
  <c r="F228" i="9"/>
  <c r="D1538" i="1"/>
  <c r="I33" i="3"/>
  <c r="E315" i="9"/>
  <c r="B315" i="9" s="1"/>
  <c r="F491" i="4"/>
  <c r="C485" i="1"/>
  <c r="D1181" i="1"/>
  <c r="I24" i="3"/>
  <c r="F522" i="4"/>
  <c r="C516" i="1"/>
  <c r="D1537" i="1"/>
  <c r="G348" i="9"/>
  <c r="E348" i="9" s="1"/>
  <c r="D141" i="6"/>
  <c r="F5" i="6"/>
  <c r="C1401" i="1"/>
  <c r="H27" i="3"/>
  <c r="F12" i="5"/>
  <c r="C1017" i="1"/>
  <c r="H1424" i="1"/>
  <c r="G1424" i="1"/>
  <c r="G336" i="9"/>
  <c r="E336" i="9" s="1"/>
  <c r="B336" i="9" s="1"/>
  <c r="F178" i="5"/>
  <c r="D177" i="5"/>
  <c r="C1182" i="1"/>
  <c r="F373" i="4"/>
  <c r="C368" i="1"/>
  <c r="F49" i="4"/>
  <c r="C45" i="1"/>
  <c r="F629" i="4"/>
  <c r="C623" i="1"/>
  <c r="H24" i="9"/>
  <c r="I1574" i="1"/>
  <c r="I1553" i="1"/>
  <c r="I1579" i="1"/>
  <c r="I1551" i="1"/>
  <c r="G78" i="1"/>
  <c r="H78" i="1"/>
  <c r="E176" i="5" l="1"/>
  <c r="D1180" i="1" s="1"/>
  <c r="D1255" i="1"/>
  <c r="F7" i="5"/>
  <c r="H45" i="1"/>
  <c r="G45" i="1"/>
  <c r="E347" i="9"/>
  <c r="B348" i="9"/>
  <c r="H485" i="1"/>
  <c r="G485" i="1"/>
  <c r="G1538" i="1"/>
  <c r="H1538" i="1"/>
  <c r="H121" i="1"/>
  <c r="G121" i="1"/>
  <c r="G1259" i="1"/>
  <c r="H1259" i="1"/>
  <c r="E299" i="4"/>
  <c r="I18" i="3"/>
  <c r="D148" i="1"/>
  <c r="G1012" i="1"/>
  <c r="H1012" i="1"/>
  <c r="H1300" i="1"/>
  <c r="G1300" i="1"/>
  <c r="C1622" i="1"/>
  <c r="I40" i="3"/>
  <c r="G343" i="9"/>
  <c r="E343" i="9" s="1"/>
  <c r="H1093" i="1"/>
  <c r="G1093" i="1"/>
  <c r="H460" i="1"/>
  <c r="G460" i="1"/>
  <c r="H1621" i="1"/>
  <c r="G1621" i="1"/>
  <c r="H11" i="3"/>
  <c r="G473" i="1"/>
  <c r="H473" i="1"/>
  <c r="G1182" i="1"/>
  <c r="H1182" i="1"/>
  <c r="F177" i="5"/>
  <c r="D176" i="5"/>
  <c r="C1181" i="1"/>
  <c r="H24" i="3"/>
  <c r="H9" i="3"/>
  <c r="H1401" i="1"/>
  <c r="G1401" i="1"/>
  <c r="B228" i="9"/>
  <c r="E24" i="9"/>
  <c r="F535" i="4"/>
  <c r="D640" i="4"/>
  <c r="C529" i="1"/>
  <c r="H226" i="1"/>
  <c r="G226" i="1"/>
  <c r="H591" i="1"/>
  <c r="G591" i="1"/>
  <c r="H1485" i="1"/>
  <c r="G1485" i="1"/>
  <c r="D417" i="4"/>
  <c r="F308" i="4"/>
  <c r="C303" i="1"/>
  <c r="H316" i="1"/>
  <c r="G316" i="1"/>
  <c r="D418" i="4"/>
  <c r="F360" i="4"/>
  <c r="C355" i="1"/>
  <c r="G1525" i="1"/>
  <c r="H1525" i="1"/>
  <c r="G623" i="1"/>
  <c r="H623" i="1"/>
  <c r="H368" i="1"/>
  <c r="G368" i="1"/>
  <c r="H1017" i="1"/>
  <c r="G1017" i="1"/>
  <c r="H269" i="1"/>
  <c r="G269" i="1"/>
  <c r="F251" i="5"/>
  <c r="C1255" i="1"/>
  <c r="H25" i="3"/>
  <c r="D1074" i="1"/>
  <c r="E6" i="5"/>
  <c r="F6" i="5" s="1"/>
  <c r="I23" i="3"/>
  <c r="G299" i="9"/>
  <c r="C1011" i="1"/>
  <c r="D639" i="4"/>
  <c r="F430" i="4"/>
  <c r="C424" i="1"/>
  <c r="G3" i="1"/>
  <c r="H3" i="1"/>
  <c r="G1510" i="1"/>
  <c r="H1510" i="1"/>
  <c r="G160" i="1"/>
  <c r="H160" i="1"/>
  <c r="H1207" i="1"/>
  <c r="G1207" i="1"/>
  <c r="E418" i="4"/>
  <c r="D413" i="1" s="1"/>
  <c r="D355" i="1"/>
  <c r="E417" i="4"/>
  <c r="D412" i="1" s="1"/>
  <c r="G344" i="9"/>
  <c r="E344" i="9" s="1"/>
  <c r="B344" i="9" s="1"/>
  <c r="F69" i="5"/>
  <c r="C1074" i="1"/>
  <c r="H23" i="3"/>
  <c r="F141" i="6"/>
  <c r="C1537" i="1"/>
  <c r="H31" i="3"/>
  <c r="H516" i="1"/>
  <c r="G516" i="1"/>
  <c r="E643" i="4"/>
  <c r="D417" i="1"/>
  <c r="H149" i="1"/>
  <c r="G149" i="1"/>
  <c r="H136" i="1"/>
  <c r="G136" i="1"/>
  <c r="H1628" i="1"/>
  <c r="G1628" i="1"/>
  <c r="E640" i="4"/>
  <c r="D634" i="1" s="1"/>
  <c r="D529" i="1"/>
  <c r="G1431" i="1"/>
  <c r="H1431" i="1"/>
  <c r="H304" i="1"/>
  <c r="G304" i="1"/>
  <c r="H425" i="1"/>
  <c r="G425" i="1"/>
  <c r="D299" i="4"/>
  <c r="F152" i="4"/>
  <c r="H18" i="3"/>
  <c r="C148" i="1"/>
  <c r="D422" i="4"/>
  <c r="F6" i="4"/>
  <c r="H17" i="3"/>
  <c r="C2" i="1"/>
  <c r="G565" i="1"/>
  <c r="H565" i="1"/>
  <c r="H356" i="1"/>
  <c r="G356" i="1"/>
  <c r="G1124" i="1"/>
  <c r="H1124" i="1"/>
  <c r="K1481" i="9"/>
  <c r="G1075" i="1"/>
  <c r="H1075" i="1"/>
  <c r="G306" i="9" l="1"/>
  <c r="E306" i="9" s="1"/>
  <c r="B306" i="9" s="1"/>
  <c r="G2" i="1"/>
  <c r="H2" i="1"/>
  <c r="D301" i="4"/>
  <c r="F299" i="4"/>
  <c r="D423" i="4"/>
  <c r="C295" i="1"/>
  <c r="D637" i="1"/>
  <c r="H1074" i="1"/>
  <c r="G1074" i="1"/>
  <c r="F639" i="4"/>
  <c r="C633" i="1"/>
  <c r="H148" i="1"/>
  <c r="G148" i="1"/>
  <c r="G1537" i="1"/>
  <c r="H1537" i="1"/>
  <c r="H1255" i="1"/>
  <c r="G1255" i="1"/>
  <c r="H355" i="1"/>
  <c r="G355" i="1"/>
  <c r="H1181" i="1"/>
  <c r="G1181" i="1"/>
  <c r="G1622" i="1"/>
  <c r="H1622" i="1"/>
  <c r="F418" i="4"/>
  <c r="C413" i="1"/>
  <c r="H529" i="1"/>
  <c r="G529" i="1"/>
  <c r="D300" i="4"/>
  <c r="H424" i="1"/>
  <c r="G424" i="1"/>
  <c r="H299" i="9"/>
  <c r="E299" i="9" s="1"/>
  <c r="D1011" i="1"/>
  <c r="H8" i="3" s="1"/>
  <c r="H303" i="1"/>
  <c r="G303" i="1"/>
  <c r="B24" i="9"/>
  <c r="C1180" i="1"/>
  <c r="F176" i="5"/>
  <c r="K3" i="9"/>
  <c r="I9" i="3"/>
  <c r="E342" i="9"/>
  <c r="B343" i="9"/>
  <c r="D643" i="4"/>
  <c r="D424" i="4"/>
  <c r="F422" i="4"/>
  <c r="C417" i="1"/>
  <c r="F417" i="4"/>
  <c r="C412" i="1"/>
  <c r="F640" i="4"/>
  <c r="C634" i="1"/>
  <c r="N3" i="9"/>
  <c r="I11" i="3"/>
  <c r="E423" i="4"/>
  <c r="E301" i="4"/>
  <c r="D297" i="1" s="1"/>
  <c r="D295" i="1"/>
  <c r="E300" i="4"/>
  <c r="D296" i="1" s="1"/>
  <c r="M3" i="9" l="1"/>
  <c r="H417" i="1"/>
  <c r="G417" i="1"/>
  <c r="G1011" i="1"/>
  <c r="F301" i="4"/>
  <c r="C297" i="1"/>
  <c r="F643" i="4"/>
  <c r="C637" i="1"/>
  <c r="F300" i="4"/>
  <c r="C296" i="1"/>
  <c r="H633" i="1"/>
  <c r="G633" i="1"/>
  <c r="G634" i="1"/>
  <c r="H634" i="1"/>
  <c r="B299" i="9"/>
  <c r="E644" i="4"/>
  <c r="E425" i="4"/>
  <c r="D420" i="1" s="1"/>
  <c r="D418" i="1"/>
  <c r="H20" i="9"/>
  <c r="E424" i="4"/>
  <c r="D419" i="1" s="1"/>
  <c r="H1011" i="1"/>
  <c r="H295" i="1"/>
  <c r="G295" i="1"/>
  <c r="H412" i="1"/>
  <c r="G412" i="1"/>
  <c r="F424" i="4"/>
  <c r="C419" i="1"/>
  <c r="H1180" i="1"/>
  <c r="G1180" i="1"/>
  <c r="H413" i="1"/>
  <c r="G413" i="1"/>
  <c r="D644" i="4"/>
  <c r="D425" i="4"/>
  <c r="F423" i="4"/>
  <c r="C418" i="1"/>
  <c r="G20" i="9"/>
  <c r="E20" i="9" l="1"/>
  <c r="B20" i="9" s="1"/>
  <c r="H637" i="1"/>
  <c r="G637" i="1"/>
  <c r="F425" i="4"/>
  <c r="C420" i="1"/>
  <c r="H418" i="1"/>
  <c r="G418" i="1"/>
  <c r="H419" i="1"/>
  <c r="G419" i="1"/>
  <c r="H297" i="1"/>
  <c r="G297" i="1"/>
  <c r="D646" i="4"/>
  <c r="F644" i="4"/>
  <c r="C638" i="1"/>
  <c r="E646" i="4"/>
  <c r="D638" i="1"/>
  <c r="E645" i="4"/>
  <c r="H296" i="1"/>
  <c r="G296" i="1"/>
  <c r="D645" i="4"/>
  <c r="H334" i="9"/>
  <c r="G334" i="9"/>
  <c r="E334" i="9" l="1"/>
  <c r="B334" i="9" s="1"/>
  <c r="E649" i="4"/>
  <c r="D639" i="1"/>
  <c r="H420" i="1"/>
  <c r="G420" i="1"/>
  <c r="H638" i="1"/>
  <c r="G638" i="1"/>
  <c r="F645" i="4"/>
  <c r="D649" i="4"/>
  <c r="C639" i="1"/>
  <c r="F646" i="4"/>
  <c r="D650" i="4"/>
  <c r="C640" i="1"/>
  <c r="E650" i="4"/>
  <c r="D640" i="1"/>
  <c r="G297" i="9" l="1"/>
  <c r="E297" i="9" s="1"/>
  <c r="B297" i="9" s="1"/>
  <c r="E298" i="9"/>
  <c r="I8" i="3" s="1"/>
  <c r="I20" i="3"/>
  <c r="D644" i="1"/>
  <c r="F650" i="4"/>
  <c r="C644" i="1"/>
  <c r="H20" i="3"/>
  <c r="F649" i="4"/>
  <c r="C643" i="1"/>
  <c r="H19" i="3"/>
  <c r="G640" i="1"/>
  <c r="H640" i="1"/>
  <c r="H639" i="1"/>
  <c r="G639" i="1"/>
  <c r="I19" i="3"/>
  <c r="D643" i="1"/>
  <c r="G644" i="1" l="1"/>
  <c r="H644" i="1"/>
  <c r="H643" i="1"/>
  <c r="G643" i="1"/>
  <c r="H7" i="3"/>
  <c r="J3" i="9" l="1"/>
  <c r="G295" i="9" l="1"/>
  <c r="H295" i="9"/>
  <c r="L293" i="9"/>
  <c r="F293" i="9" s="1"/>
  <c r="H18" i="9"/>
  <c r="G18" i="9"/>
  <c r="J17" i="9"/>
  <c r="J9" i="9"/>
  <c r="H15" i="9"/>
  <c r="J6" i="9"/>
  <c r="I11" i="9"/>
  <c r="H17" i="9"/>
  <c r="K6" i="9"/>
  <c r="J11" i="9"/>
  <c r="I17" i="9"/>
  <c r="H22" i="9"/>
  <c r="I5" i="9"/>
  <c r="K11" i="9"/>
  <c r="H16" i="9"/>
  <c r="J5" i="9"/>
  <c r="L16" i="9"/>
  <c r="I7" i="9"/>
  <c r="K9" i="9"/>
  <c r="I8" i="9"/>
  <c r="I6" i="9"/>
  <c r="K12" i="9"/>
  <c r="G17" i="9"/>
  <c r="L15" i="9"/>
  <c r="G21" i="9"/>
  <c r="J8" i="9"/>
  <c r="I13" i="9"/>
  <c r="K8" i="9"/>
  <c r="J13" i="9"/>
  <c r="K5" i="9"/>
  <c r="J10" i="9"/>
  <c r="M16" i="9"/>
  <c r="G22" i="9"/>
  <c r="K10" i="9"/>
  <c r="G16" i="9"/>
  <c r="E16" i="9" s="1"/>
  <c r="H21" i="9"/>
  <c r="I9" i="9"/>
  <c r="G15" i="9"/>
  <c r="K13" i="9"/>
  <c r="J7" i="9"/>
  <c r="I12" i="9"/>
  <c r="K7" i="9"/>
  <c r="J12" i="9"/>
  <c r="M15" i="9"/>
  <c r="E9" i="9" l="1"/>
  <c r="B9" i="9" s="1"/>
  <c r="E15" i="9"/>
  <c r="E18" i="9"/>
  <c r="B18" i="9" s="1"/>
  <c r="E295" i="9"/>
  <c r="E23" i="9" s="1"/>
  <c r="I7" i="3" s="1"/>
  <c r="E12" i="9"/>
  <c r="B12" i="9" s="1"/>
  <c r="E22" i="9"/>
  <c r="B22" i="9" s="1"/>
  <c r="E6" i="9"/>
  <c r="B6" i="9" s="1"/>
  <c r="E17" i="9"/>
  <c r="B17" i="9" s="1"/>
  <c r="E21" i="9"/>
  <c r="B21" i="9" s="1"/>
  <c r="F16" i="9"/>
  <c r="B16" i="9" s="1"/>
  <c r="E5" i="9"/>
  <c r="F15" i="9"/>
  <c r="E8" i="9"/>
  <c r="B8" i="9" s="1"/>
  <c r="B293" i="9"/>
  <c r="F23" i="9"/>
  <c r="E10" i="9"/>
  <c r="B10" i="9" s="1"/>
  <c r="E13" i="9"/>
  <c r="B13" i="9" s="1"/>
  <c r="E11" i="9"/>
  <c r="B11" i="9" s="1"/>
  <c r="E7" i="9"/>
  <c r="B7" i="9" s="1"/>
  <c r="B295" i="9"/>
  <c r="B15" i="9" l="1"/>
  <c r="F14" i="9"/>
  <c r="F3" i="9" s="1"/>
  <c r="E14" i="9"/>
  <c r="I13" i="3" s="1"/>
  <c r="E4" i="9"/>
  <c r="B5" i="9"/>
  <c r="E3" i="9" l="1"/>
</calcChain>
</file>

<file path=xl/sharedStrings.xml><?xml version="1.0" encoding="utf-8"?>
<sst xmlns="http://schemas.openxmlformats.org/spreadsheetml/2006/main" count="4733" uniqueCount="3656">
  <si>
    <t>Obveznik:</t>
  </si>
  <si>
    <t>16184 - OSNOVNA ŠKOLA Dr. VINKA ŽGANCA VRATIŠINEC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</si>
  <si>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</si>
  <si>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</si>
  <si>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</si>
  <si>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</si>
  <si>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</si>
  <si>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</si>
  <si>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</si>
  <si>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</si>
  <si>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</si>
  <si>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</si>
  <si>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</si>
  <si>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</si>
  <si>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</si>
  <si>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</si>
  <si>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</si>
  <si>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</si>
  <si>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</si>
  <si>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</si>
  <si>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</si>
  <si>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</si>
  <si>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</si>
  <si>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</si>
  <si>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</si>
  <si>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</si>
  <si>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</si>
  <si>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</si>
  <si>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</si>
  <si>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</si>
  <si>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</si>
  <si>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</si>
  <si>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</si>
  <si>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</si>
  <si>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</si>
  <si>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</si>
  <si>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</si>
  <si>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</si>
  <si>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</si>
  <si>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</si>
  <si>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</si>
  <si>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</si>
  <si>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</si>
  <si>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</si>
  <si>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</si>
  <si>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</si>
  <si>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</si>
  <si>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</si>
  <si>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</si>
  <si>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</si>
  <si>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</si>
  <si>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</si>
  <si>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</si>
  <si>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</si>
  <si>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</si>
  <si>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</si>
  <si>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</si>
  <si>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</si>
  <si>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</si>
  <si>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</si>
  <si>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</si>
  <si>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</si>
  <si>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</si>
  <si>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</si>
  <si>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</si>
  <si>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</si>
  <si>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</si>
  <si>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</si>
  <si>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</si>
  <si>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</si>
  <si>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</si>
  <si>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</si>
  <si>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</si>
  <si>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</si>
  <si>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</si>
  <si>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</si>
  <si>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</si>
  <si>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</si>
  <si>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</si>
  <si>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</si>
  <si>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</si>
  <si>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</si>
  <si>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</si>
  <si>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</si>
  <si>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</si>
  <si>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</si>
  <si>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</si>
  <si>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</si>
  <si>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</si>
  <si>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</si>
  <si>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</si>
  <si>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</si>
  <si>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</si>
  <si>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</si>
  <si>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</si>
  <si>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</si>
  <si>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</si>
  <si>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</si>
  <si>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</si>
  <si>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</si>
  <si>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</si>
  <si>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</si>
  <si>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</si>
  <si>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</si>
  <si>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</si>
  <si>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</si>
  <si>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</si>
  <si>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</si>
  <si>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</si>
  <si>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</si>
  <si>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</si>
  <si>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</si>
  <si>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</si>
  <si>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</si>
  <si>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</si>
  <si>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</si>
  <si>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</si>
  <si>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</si>
  <si>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</si>
  <si>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</si>
  <si>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</si>
  <si>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</si>
  <si>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</si>
  <si>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</si>
  <si>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</si>
  <si>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</si>
  <si>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</si>
  <si>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</si>
  <si>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</si>
  <si>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</si>
  <si>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</si>
  <si>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</si>
  <si>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</si>
  <si>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</si>
  <si>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</si>
  <si>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</si>
  <si>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</si>
  <si>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</si>
  <si>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</si>
  <si>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</si>
  <si>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</si>
  <si>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</si>
  <si>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</si>
  <si>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</si>
  <si>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</si>
  <si>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</si>
  <si>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</si>
  <si>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</si>
  <si>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</si>
  <si>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</si>
  <si>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</si>
  <si>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</si>
  <si>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</si>
  <si>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</si>
  <si>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</si>
  <si>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</si>
  <si>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</si>
  <si>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</si>
  <si>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</si>
  <si>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</si>
  <si>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</si>
  <si>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</si>
  <si>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</si>
  <si>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</si>
  <si>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</si>
  <si>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</si>
  <si>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</si>
  <si>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</si>
  <si>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</si>
  <si>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</si>
  <si>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</si>
  <si>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</si>
  <si>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</si>
  <si>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</si>
  <si>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</si>
  <si>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</si>
  <si>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</si>
  <si>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</si>
  <si>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</si>
  <si>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</si>
  <si>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</si>
  <si>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</si>
  <si>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</si>
  <si>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</si>
  <si>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</si>
  <si>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</si>
  <si>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</si>
  <si>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</si>
  <si>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</si>
  <si>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</si>
  <si>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</si>
  <si>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</si>
  <si>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</si>
  <si>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</si>
  <si>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</si>
  <si>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</si>
  <si>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</si>
  <si>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</si>
  <si>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</si>
  <si>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</si>
  <si>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</si>
  <si>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</si>
  <si>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</si>
  <si>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</si>
  <si>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</si>
  <si>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</si>
  <si>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</si>
  <si>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</si>
  <si>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</si>
  <si>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</si>
  <si>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</si>
  <si>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</si>
  <si>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</si>
  <si>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</si>
  <si>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</si>
  <si>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</si>
  <si>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</si>
  <si>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</si>
  <si>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</si>
  <si>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</si>
  <si>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</si>
  <si>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</si>
  <si>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</si>
  <si>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</si>
  <si>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</si>
  <si>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</si>
  <si>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</si>
  <si>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</si>
  <si>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</si>
  <si>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</si>
  <si>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</si>
  <si>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</si>
  <si>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</si>
  <si>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</si>
  <si>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</si>
  <si>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</si>
  <si>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</si>
  <si>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</si>
  <si>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</si>
  <si>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</si>
  <si>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</si>
  <si>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</si>
  <si>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</si>
  <si>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</si>
  <si>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</si>
  <si>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</si>
  <si>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</si>
  <si>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</si>
  <si>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</si>
  <si>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</si>
  <si>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</si>
  <si>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</si>
  <si>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</si>
  <si>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</si>
  <si>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</si>
  <si>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</si>
  <si>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</si>
  <si>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</si>
  <si>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</si>
  <si>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</si>
  <si>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</si>
  <si>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</si>
  <si>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</si>
  <si>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</si>
  <si>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</si>
  <si>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</si>
  <si>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</si>
  <si>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</si>
  <si>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</si>
  <si>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</si>
  <si>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</si>
  <si>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</si>
  <si>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</si>
  <si>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</si>
  <si>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</si>
  <si>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</si>
  <si>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</si>
  <si>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</si>
  <si>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</si>
  <si>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</si>
  <si>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</si>
  <si>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</si>
  <si>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</si>
  <si>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</si>
  <si>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</si>
  <si>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</si>
  <si>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</si>
  <si>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</si>
  <si>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</si>
  <si>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</si>
  <si>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</si>
  <si>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</si>
  <si>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</si>
  <si>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</si>
  <si>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</si>
  <si>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</si>
  <si>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</si>
  <si>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</si>
  <si>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</si>
  <si>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</si>
  <si>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</si>
  <si>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</si>
  <si>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</si>
  <si>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</si>
  <si>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</si>
  <si>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</si>
  <si>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</si>
  <si>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</si>
  <si>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</si>
  <si>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</si>
  <si>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</si>
  <si>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</si>
  <si>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</si>
  <si>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</si>
  <si>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</si>
  <si>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</si>
  <si>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</si>
  <si>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</si>
  <si>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</si>
  <si>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</si>
  <si>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</si>
  <si>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</si>
  <si>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</si>
  <si>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</si>
  <si>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</si>
  <si>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</si>
  <si>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</si>
  <si>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</si>
  <si>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</si>
  <si>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</si>
  <si>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</si>
  <si>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</si>
  <si>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</si>
  <si>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</si>
  <si>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</si>
  <si>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</si>
  <si>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</si>
  <si>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</si>
  <si>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</si>
  <si>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</si>
  <si>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</si>
  <si>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</si>
  <si>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</si>
  <si>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</si>
  <si>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</si>
  <si>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</si>
  <si>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</si>
  <si>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</si>
  <si>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</si>
  <si>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</si>
  <si>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</si>
  <si>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</si>
  <si>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</si>
  <si>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</si>
  <si>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</si>
  <si>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</si>
  <si>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</si>
  <si>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</si>
  <si>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</si>
  <si>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</si>
  <si>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</si>
  <si>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</si>
  <si>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</si>
  <si>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</si>
  <si>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</si>
  <si>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</si>
  <si>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</si>
  <si>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</si>
  <si>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</si>
  <si>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</si>
  <si>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</si>
  <si>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</si>
  <si>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</si>
  <si>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</si>
  <si>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</si>
  <si>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</si>
  <si>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</si>
  <si>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</si>
  <si>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</si>
  <si>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</si>
  <si>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</si>
  <si>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</si>
  <si>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</si>
  <si>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</si>
  <si>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</si>
  <si>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</si>
  <si>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</si>
  <si>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</si>
  <si>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</si>
  <si>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</si>
  <si>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</si>
  <si>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</si>
  <si>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</si>
  <si>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</si>
  <si>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</si>
  <si>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</si>
  <si>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</si>
  <si>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</si>
  <si>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</si>
  <si>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</si>
  <si>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</si>
  <si>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</si>
  <si>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</si>
  <si>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</si>
  <si>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</si>
  <si>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</si>
  <si>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</si>
  <si>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</si>
  <si>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</si>
  <si>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</si>
  <si>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</si>
  <si>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</si>
  <si>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</si>
  <si>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</si>
  <si>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</si>
  <si>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</si>
  <si>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</si>
  <si>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</si>
  <si>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</si>
  <si>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</si>
  <si>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</si>
  <si>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</si>
  <si>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</si>
  <si>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</si>
  <si>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</si>
  <si>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</si>
  <si>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</si>
  <si>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</si>
  <si>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</si>
  <si>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</si>
  <si>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</si>
  <si>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</si>
  <si>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</si>
  <si>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</si>
  <si>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</si>
  <si>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</si>
  <si>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</si>
  <si>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</si>
  <si>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</si>
  <si>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</si>
  <si>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</si>
  <si>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</si>
  <si>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</si>
  <si>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</si>
  <si>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</si>
  <si>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</si>
  <si>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</si>
  <si>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</si>
  <si>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</si>
  <si>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</si>
  <si>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</si>
  <si>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</si>
  <si>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</si>
  <si>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</si>
  <si>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</si>
  <si>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</si>
  <si>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</si>
  <si>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</si>
  <si>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</si>
  <si>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</si>
  <si>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</si>
  <si>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</si>
  <si>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</si>
  <si>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</si>
  <si>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</si>
  <si>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</si>
  <si>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</si>
  <si>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</si>
  <si>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</si>
  <si>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</si>
  <si>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</si>
  <si>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</si>
  <si>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</si>
  <si>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</si>
  <si>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</si>
  <si>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</si>
  <si>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</si>
  <si>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</si>
  <si>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</si>
  <si>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</si>
  <si>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</si>
  <si>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</si>
  <si>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</si>
  <si>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</si>
  <si>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</si>
  <si>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</si>
  <si>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</si>
  <si>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</si>
  <si>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</si>
  <si>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</si>
  <si>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</si>
  <si>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</si>
  <si>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</si>
  <si>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</si>
  <si>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</si>
  <si>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</si>
  <si>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</si>
  <si>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</si>
  <si>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</si>
  <si>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</si>
  <si>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</si>
  <si>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</si>
  <si>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</si>
  <si>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</si>
  <si>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</si>
  <si>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</si>
  <si>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</si>
  <si>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</si>
  <si>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</si>
  <si>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</si>
  <si>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</si>
  <si>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</si>
  <si>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</si>
  <si>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</si>
  <si>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</si>
  <si>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</si>
  <si>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</si>
  <si>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</si>
  <si>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</si>
  <si>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</si>
  <si>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</si>
  <si>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</si>
  <si>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</si>
  <si>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</si>
  <si>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</si>
  <si>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</si>
  <si>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</si>
  <si>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</si>
  <si>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</si>
  <si>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</si>
  <si>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</si>
  <si>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</si>
  <si>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</si>
  <si>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</si>
  <si>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</si>
  <si>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</si>
  <si>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</si>
  <si>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</si>
  <si>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</si>
  <si>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</si>
  <si>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</si>
  <si>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</si>
  <si>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</si>
  <si>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</si>
  <si>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</si>
  <si>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</si>
  <si>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</si>
  <si>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</si>
  <si>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</si>
  <si>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</si>
  <si>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</si>
  <si>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</si>
  <si>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</si>
  <si>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</si>
  <si>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</si>
  <si>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</si>
  <si>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</si>
  <si>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</si>
  <si>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</si>
  <si>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</si>
  <si>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</si>
  <si>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</si>
  <si>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</si>
  <si>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</si>
  <si>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</si>
  <si>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</si>
  <si>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</si>
  <si>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</si>
  <si>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</si>
  <si>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</si>
  <si>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</si>
  <si>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</si>
  <si>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</si>
  <si>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</si>
  <si>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</si>
  <si>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</si>
  <si>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</si>
  <si>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</si>
  <si>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</si>
  <si>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</si>
  <si>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</si>
  <si>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</si>
  <si>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</si>
  <si>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</si>
  <si>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</si>
  <si>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</si>
  <si>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</si>
  <si>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</si>
  <si>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</si>
  <si>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</si>
  <si>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</si>
  <si>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</si>
  <si>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</si>
  <si>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</si>
  <si>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</si>
  <si>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</si>
  <si>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</si>
  <si>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</si>
  <si>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</si>
  <si>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</si>
  <si>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</si>
  <si>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</si>
  <si>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</si>
  <si>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</si>
  <si>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</si>
  <si>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</si>
  <si>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</si>
  <si>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</si>
  <si>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</si>
  <si>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</si>
  <si>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</si>
  <si>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</si>
  <si>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</si>
  <si>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</si>
  <si>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</si>
  <si>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</si>
  <si>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</si>
  <si>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</si>
  <si>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</si>
  <si>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</si>
  <si>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</si>
  <si>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</si>
  <si>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</si>
  <si>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</si>
  <si>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</si>
  <si>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</si>
  <si>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</si>
  <si>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</si>
  <si>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</si>
  <si>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</si>
  <si>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</si>
  <si>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</si>
  <si>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</si>
  <si>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</si>
  <si>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</si>
  <si>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</si>
  <si>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</si>
  <si>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</si>
  <si>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</si>
  <si>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</si>
  <si>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</si>
  <si>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</si>
  <si>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</si>
  <si>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</si>
  <si>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</si>
  <si>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</si>
  <si>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</si>
  <si>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</si>
  <si>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</si>
  <si>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</si>
  <si>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</si>
  <si>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</si>
  <si>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</si>
  <si>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</si>
  <si>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</si>
  <si>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</si>
  <si>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</si>
  <si>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</si>
  <si>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</si>
  <si>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</si>
  <si>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</si>
  <si>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</si>
  <si>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</si>
  <si>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</si>
  <si>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</si>
  <si>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</si>
  <si>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</si>
  <si>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</si>
  <si>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</si>
  <si>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</si>
  <si>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</si>
  <si>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</si>
  <si>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</si>
  <si>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</si>
  <si>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</si>
  <si>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</si>
  <si>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</si>
  <si>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</si>
  <si>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</si>
  <si>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</si>
  <si>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</si>
  <si>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</si>
  <si>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</si>
  <si>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</si>
  <si>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</si>
  <si>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</si>
  <si>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</si>
  <si>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</si>
  <si>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</si>
  <si>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</si>
  <si>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</si>
  <si>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</si>
  <si>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</si>
  <si>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</si>
  <si>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</si>
  <si>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</si>
  <si>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</si>
  <si>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</si>
  <si>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</si>
  <si>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</si>
  <si>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</si>
  <si>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</si>
  <si>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</si>
  <si>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</si>
  <si>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</si>
  <si>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</si>
  <si>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</si>
  <si>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</si>
  <si>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</si>
  <si>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</si>
  <si>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</si>
  <si>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</si>
  <si>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</si>
  <si>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</si>
  <si>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</si>
  <si>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</si>
  <si>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</si>
  <si>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</si>
  <si>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</si>
  <si>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</si>
  <si>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</si>
  <si>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</si>
  <si>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</si>
  <si>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</si>
  <si>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</si>
  <si>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</si>
  <si>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</si>
  <si>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</si>
  <si>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</si>
  <si>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</si>
  <si>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</si>
  <si>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</si>
  <si>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</si>
  <si>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</si>
  <si>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</si>
  <si>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</si>
  <si>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</si>
  <si>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</si>
  <si>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</si>
  <si>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</si>
  <si>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</si>
  <si>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</si>
  <si>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</si>
  <si>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</si>
  <si>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</si>
  <si>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</si>
  <si>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</si>
  <si>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</si>
  <si>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</si>
  <si>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</si>
  <si>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</si>
  <si>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</si>
  <si>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</si>
  <si>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</si>
  <si>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</si>
  <si>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</si>
  <si>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</si>
  <si>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</si>
  <si>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</si>
  <si>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</si>
  <si>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</si>
  <si>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</si>
  <si>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</si>
  <si>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</si>
  <si>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</si>
  <si>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</si>
  <si>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</si>
  <si>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</si>
  <si>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</si>
  <si>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</si>
  <si>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</si>
  <si>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</si>
  <si>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</si>
  <si>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</si>
  <si>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</si>
  <si>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</si>
  <si>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</si>
  <si>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</si>
  <si>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</si>
  <si>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</si>
  <si>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</si>
  <si>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</si>
  <si>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</si>
  <si>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</si>
  <si>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</si>
  <si>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</si>
  <si>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</si>
  <si>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</si>
  <si>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</si>
  <si>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</si>
  <si>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</si>
  <si>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</si>
  <si>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</si>
  <si>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</si>
  <si>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</si>
  <si>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</si>
  <si>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</si>
  <si>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</si>
  <si>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</si>
  <si>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</si>
  <si>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</si>
  <si>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</si>
  <si>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</si>
  <si>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</si>
  <si>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</si>
  <si>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</si>
  <si>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</si>
  <si>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</si>
  <si>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</si>
  <si>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</si>
  <si>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</si>
  <si>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</si>
  <si>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</si>
  <si>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</si>
  <si>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</si>
  <si>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</si>
  <si>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</si>
  <si>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</si>
  <si>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</si>
  <si>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</si>
  <si>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</si>
  <si>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</si>
  <si>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</si>
  <si>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</si>
  <si>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</si>
  <si>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</si>
  <si>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</si>
  <si>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</si>
  <si>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</si>
  <si>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</si>
  <si>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</si>
  <si>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</si>
  <si>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</si>
  <si>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</si>
  <si>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</si>
  <si>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</si>
  <si>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</si>
  <si>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</si>
  <si>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</si>
  <si>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</si>
  <si>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</si>
  <si>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</si>
  <si>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</si>
  <si>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</si>
  <si>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</si>
  <si>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</si>
  <si>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</si>
  <si>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</si>
  <si>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</si>
  <si>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</si>
  <si>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</si>
  <si>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</si>
  <si>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</si>
  <si>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</si>
  <si>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</si>
  <si>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</si>
  <si>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</si>
  <si>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</si>
  <si>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</si>
  <si>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</si>
  <si>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</si>
  <si>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</si>
  <si>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</si>
  <si>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</si>
  <si>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</si>
  <si>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</si>
  <si>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</si>
  <si>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</si>
  <si>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</si>
  <si>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</si>
  <si>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</si>
  <si>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</si>
  <si>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</si>
  <si>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</si>
  <si>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</si>
  <si>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</si>
  <si>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</si>
  <si>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</si>
  <si>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</si>
  <si>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</si>
  <si>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</si>
  <si>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</si>
  <si>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</si>
  <si>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</si>
  <si>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</si>
  <si>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</si>
  <si>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</si>
  <si>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</si>
  <si>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</si>
  <si>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</si>
  <si>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</si>
  <si>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</si>
  <si>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</si>
  <si>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</si>
  <si>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</si>
  <si>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</si>
  <si>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</si>
  <si>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</si>
  <si>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</si>
  <si>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</si>
  <si>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</si>
  <si>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</si>
  <si>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</si>
  <si>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</si>
  <si>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</si>
  <si>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</si>
  <si>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</si>
  <si>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</si>
  <si>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</si>
  <si>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</si>
  <si>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</si>
  <si>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</si>
  <si>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</si>
  <si>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</si>
  <si>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</si>
  <si>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</si>
  <si>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</si>
  <si>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</si>
  <si>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</si>
  <si>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</si>
  <si>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</si>
  <si>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</si>
  <si>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</si>
  <si>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</si>
  <si>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</si>
  <si>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</si>
  <si>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</si>
  <si>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</si>
  <si>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</si>
  <si>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</si>
  <si>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</si>
  <si>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</si>
  <si>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</si>
  <si>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</si>
  <si>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</si>
  <si>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</si>
  <si>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</si>
  <si>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</si>
  <si>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</si>
  <si>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</si>
  <si>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</si>
  <si>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</si>
  <si>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</si>
  <si>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</si>
  <si>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</si>
  <si>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</si>
  <si>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</si>
  <si>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</si>
  <si>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</si>
  <si>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</si>
  <si>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</si>
  <si>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</si>
  <si>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</si>
  <si>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</si>
  <si>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</si>
  <si>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</si>
  <si>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</si>
  <si>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</si>
  <si>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</si>
  <si>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</si>
  <si>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</si>
  <si>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</si>
  <si>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</si>
  <si>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</si>
  <si>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</si>
  <si>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</si>
  <si>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</si>
  <si>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</si>
  <si>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</si>
  <si>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</si>
  <si>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</si>
  <si>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</si>
  <si>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</si>
  <si>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</si>
  <si>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</si>
  <si>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</si>
  <si>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</si>
  <si>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</si>
  <si>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</si>
  <si>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</si>
  <si>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</si>
  <si>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</si>
  <si>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</si>
  <si>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</si>
  <si>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</si>
  <si>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</si>
  <si>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</si>
  <si>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</si>
  <si>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</si>
  <si>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</si>
  <si>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</si>
  <si>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</si>
  <si>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</si>
  <si>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</si>
  <si>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</si>
  <si>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</si>
  <si>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</si>
  <si>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</si>
  <si>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</si>
  <si>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</si>
  <si>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</si>
  <si>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</si>
  <si>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</si>
  <si>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</si>
  <si>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</si>
  <si>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</si>
  <si>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</si>
  <si>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</si>
  <si>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</si>
  <si>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</si>
  <si>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</si>
  <si>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</si>
  <si>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</si>
  <si>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</si>
  <si>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</si>
  <si>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</si>
  <si>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</si>
  <si>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</si>
  <si>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</si>
  <si>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</si>
  <si>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</si>
  <si>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</si>
  <si>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</si>
  <si>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</si>
  <si>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</si>
  <si>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</si>
  <si>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</si>
  <si>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</si>
  <si>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</si>
  <si>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</si>
  <si>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</si>
  <si>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</si>
  <si>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</si>
  <si>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</si>
  <si>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</si>
  <si>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</si>
  <si>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</si>
  <si>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</si>
  <si>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</si>
  <si>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</si>
  <si>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</si>
  <si>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</si>
  <si>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</si>
  <si>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</si>
  <si>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</si>
  <si>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</si>
  <si>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</si>
  <si>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</si>
  <si>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</si>
  <si>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</si>
  <si>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</si>
  <si>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</si>
  <si>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</si>
  <si>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</si>
  <si>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</si>
  <si>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</si>
  <si>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</si>
  <si>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</si>
  <si>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</si>
  <si>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</si>
  <si>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</si>
  <si>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</si>
  <si>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</si>
  <si>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</si>
  <si>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</si>
  <si>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</si>
  <si>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</si>
  <si>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</si>
  <si>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</si>
  <si>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</si>
  <si>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</si>
  <si>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</si>
  <si>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</si>
  <si>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</si>
  <si>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</si>
  <si>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</si>
  <si>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</si>
  <si>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</si>
  <si>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</si>
  <si>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</si>
  <si>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</si>
  <si>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</si>
  <si>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</si>
  <si>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</si>
  <si>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</si>
  <si>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</si>
  <si>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</si>
  <si>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</si>
  <si>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</si>
  <si>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</si>
  <si>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</si>
  <si>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</si>
  <si>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</si>
  <si>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</si>
  <si>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</si>
  <si>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</si>
  <si>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</si>
  <si>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</si>
  <si>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</si>
  <si>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</si>
  <si>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</si>
  <si>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</si>
  <si>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</si>
  <si>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</si>
  <si>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</si>
  <si>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</si>
  <si>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</si>
  <si>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</si>
  <si>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</si>
  <si>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</si>
  <si>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</si>
  <si>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</si>
  <si>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</si>
  <si>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</si>
  <si>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</si>
  <si>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</si>
  <si>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</si>
  <si>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</si>
  <si>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</si>
  <si>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</si>
  <si>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</si>
  <si>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</si>
  <si>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</si>
  <si>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</si>
  <si>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</si>
  <si>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</si>
  <si>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</si>
  <si>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</si>
  <si>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</si>
  <si>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</si>
  <si>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</si>
  <si>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</si>
  <si>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</si>
  <si>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</si>
  <si>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</si>
  <si>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</si>
  <si>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</si>
  <si>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</si>
  <si>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</si>
  <si>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</si>
  <si>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</si>
  <si>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</si>
  <si>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</si>
  <si>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</si>
  <si>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</si>
  <si>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</si>
  <si>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</si>
  <si>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</si>
  <si>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</si>
  <si>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</si>
  <si>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</si>
  <si>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</si>
  <si>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</si>
  <si>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</si>
  <si>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</si>
  <si>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</si>
  <si>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</si>
  <si>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</si>
  <si>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</si>
  <si>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</si>
  <si>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</si>
  <si>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</si>
  <si>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</si>
  <si>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</si>
  <si>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</si>
  <si>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</si>
  <si>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</si>
  <si>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</si>
  <si>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</si>
  <si>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</si>
  <si>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</si>
  <si>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</si>
  <si>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</si>
  <si>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</si>
  <si>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</si>
  <si>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</si>
  <si>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</si>
  <si>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</si>
  <si>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</si>
  <si>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</si>
  <si>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</si>
  <si>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</si>
  <si>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</si>
  <si>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</si>
  <si>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</si>
  <si>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</si>
  <si>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</si>
  <si>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</si>
  <si>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</si>
  <si>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</si>
  <si>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</si>
  <si>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</si>
  <si>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</si>
  <si>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</si>
  <si>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</si>
  <si>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</si>
  <si>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</si>
  <si>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</si>
  <si>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</si>
  <si>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</si>
  <si>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</si>
  <si>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</si>
  <si>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</si>
  <si>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</si>
  <si>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</si>
  <si>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</si>
  <si>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</si>
  <si>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</si>
  <si>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</si>
  <si>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</si>
  <si>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</si>
  <si>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</si>
  <si>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</si>
  <si>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</si>
  <si>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</si>
  <si>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</si>
  <si>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</si>
  <si>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</si>
  <si>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</si>
  <si>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</si>
  <si>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</si>
  <si>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</si>
  <si>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</si>
  <si>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</si>
  <si>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</si>
  <si>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</si>
  <si>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</si>
  <si>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</si>
  <si>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</si>
  <si>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</si>
  <si>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</si>
  <si>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</si>
  <si>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</si>
  <si>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</si>
  <si>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</si>
  <si>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</si>
  <si>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</si>
  <si>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</si>
  <si>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</si>
  <si>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</si>
  <si>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</si>
  <si>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</si>
  <si>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</si>
  <si>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</si>
  <si>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</si>
  <si>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</si>
  <si>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</si>
  <si>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</si>
  <si>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</si>
  <si>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</si>
  <si>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</si>
  <si>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</si>
  <si>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</si>
  <si>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</si>
  <si>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</si>
  <si>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</si>
  <si>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</si>
  <si>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</si>
  <si>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</si>
  <si>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</si>
  <si>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</si>
  <si>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</si>
  <si>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</si>
  <si>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</si>
  <si>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</si>
  <si>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</si>
  <si>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</si>
  <si>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</si>
  <si>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</si>
  <si>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</si>
  <si>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</si>
  <si>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</si>
  <si>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</si>
  <si>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</si>
  <si>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</si>
  <si>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</si>
  <si>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</si>
  <si>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</si>
  <si>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</si>
  <si>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</si>
  <si>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</si>
  <si>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</si>
  <si>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</si>
  <si>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</si>
  <si>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</si>
  <si>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</si>
  <si>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</si>
  <si>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</si>
  <si>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</si>
  <si>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</si>
  <si>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</si>
  <si>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</si>
  <si>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</si>
  <si>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</si>
  <si>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</si>
  <si>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</si>
  <si>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</si>
  <si>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</si>
  <si>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</si>
  <si>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</si>
  <si>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</si>
  <si>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</si>
  <si>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</si>
  <si>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</si>
  <si>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</si>
  <si>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</si>
  <si>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</si>
  <si>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</si>
  <si>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</si>
  <si>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</si>
  <si>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</si>
  <si>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</si>
  <si>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</si>
  <si>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</si>
  <si>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</si>
  <si>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</si>
  <si>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</si>
  <si>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</si>
  <si>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</si>
  <si>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</si>
  <si>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</si>
  <si>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</si>
  <si>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</si>
  <si>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</si>
  <si>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</si>
  <si>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</si>
  <si>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</si>
  <si>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</si>
  <si>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</si>
  <si>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</si>
  <si>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</si>
  <si>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</si>
  <si>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</si>
  <si>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</si>
  <si>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</si>
  <si>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</si>
  <si>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</si>
  <si>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</si>
  <si>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</si>
  <si>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</si>
  <si>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</si>
  <si>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</si>
  <si>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</si>
  <si>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</si>
  <si>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</si>
  <si>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</si>
  <si>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</si>
  <si>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</si>
  <si>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</si>
  <si>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</si>
  <si>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</si>
  <si>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</si>
  <si>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</si>
  <si>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</si>
  <si>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</si>
  <si>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</si>
  <si>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</si>
  <si>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</si>
  <si>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</si>
  <si>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</si>
  <si>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</si>
  <si>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</si>
  <si>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</si>
  <si>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</si>
  <si>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</si>
  <si>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</si>
  <si>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</si>
  <si>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</si>
  <si>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</si>
  <si>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</si>
  <si>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</si>
  <si>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</si>
  <si>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</si>
  <si>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</si>
  <si>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</si>
  <si>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</si>
  <si>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</si>
  <si>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</si>
  <si>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</si>
  <si>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</si>
  <si>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</si>
  <si>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</si>
  <si>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</si>
  <si>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</si>
  <si>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</si>
  <si>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</si>
  <si>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</si>
  <si>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</si>
  <si>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</si>
  <si>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</si>
  <si>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</si>
  <si>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</si>
  <si>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</si>
  <si>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</si>
  <si>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</si>
  <si>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</si>
  <si>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</si>
  <si>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</si>
  <si>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</si>
  <si>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</si>
  <si>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</si>
  <si>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</si>
  <si>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</si>
  <si>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</si>
  <si>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</si>
  <si>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</si>
  <si>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</si>
  <si>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</si>
  <si>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</si>
  <si>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</si>
  <si>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</si>
  <si>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</si>
  <si>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</si>
  <si>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</si>
  <si>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</si>
  <si>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</si>
  <si>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</si>
  <si>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</si>
  <si>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</si>
  <si>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</si>
  <si>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</si>
  <si>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</si>
  <si>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</si>
  <si>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</si>
  <si>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</si>
  <si>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</si>
  <si>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</si>
  <si>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</si>
  <si>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</si>
  <si>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</si>
  <si>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</si>
  <si>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</si>
  <si>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</si>
  <si>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</si>
  <si>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</si>
  <si>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</si>
  <si>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</si>
  <si>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</si>
  <si>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</si>
  <si>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</si>
  <si>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</si>
  <si>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</si>
  <si>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</si>
  <si>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</si>
  <si>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</si>
  <si>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</si>
  <si>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</si>
  <si>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</si>
  <si>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</si>
  <si>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</si>
  <si>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</si>
  <si>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</si>
  <si>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</si>
  <si>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</si>
  <si>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</si>
  <si>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</si>
  <si>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</si>
  <si>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</si>
  <si>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</si>
  <si>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</si>
  <si>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</si>
  <si>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</si>
  <si>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</si>
  <si>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</si>
  <si>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</si>
  <si>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</si>
  <si>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</si>
  <si>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</si>
  <si>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</si>
  <si>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</si>
  <si>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</si>
  <si>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</si>
  <si>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</si>
  <si>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</si>
  <si>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</si>
  <si>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</si>
  <si>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</si>
  <si>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</si>
  <si>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</si>
  <si>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</si>
  <si>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</si>
  <si>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</si>
  <si>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</si>
  <si>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</si>
  <si>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</si>
  <si>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</si>
  <si>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</si>
  <si>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</si>
  <si>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</si>
  <si>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</si>
  <si>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</si>
  <si>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</si>
  <si>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</si>
  <si>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</si>
  <si>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</si>
  <si>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</si>
  <si>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</si>
  <si>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</si>
  <si>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</si>
  <si>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</si>
  <si>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</si>
  <si>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</si>
  <si>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</si>
  <si>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</si>
  <si>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</si>
  <si>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</si>
  <si>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</si>
  <si>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</si>
  <si>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</si>
  <si>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</si>
  <si>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</si>
  <si>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</si>
  <si>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</si>
  <si>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</si>
  <si>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</si>
  <si>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</si>
  <si>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</si>
  <si>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</si>
  <si>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</si>
  <si>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</si>
  <si>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</si>
  <si>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</si>
  <si>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</si>
  <si>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</si>
  <si>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</si>
  <si>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</si>
  <si>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</si>
  <si>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</si>
  <si>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</si>
  <si>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</si>
  <si>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</si>
  <si>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</si>
  <si>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</si>
  <si>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</si>
  <si>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</si>
  <si>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</si>
  <si>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</si>
  <si>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</si>
  <si>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</si>
  <si>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</si>
  <si>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</si>
  <si>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</si>
  <si>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</si>
  <si>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</si>
  <si>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</si>
  <si>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</si>
  <si>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</si>
  <si>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</si>
  <si>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</si>
  <si>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</si>
  <si>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</si>
  <si>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</si>
  <si>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</si>
  <si>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</si>
  <si>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</si>
  <si>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</si>
  <si>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</si>
  <si>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</si>
  <si>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</si>
  <si>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</si>
  <si>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</si>
  <si>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</si>
  <si>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</si>
  <si>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</si>
  <si>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</si>
  <si>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</si>
  <si>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</si>
  <si>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</si>
  <si>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</si>
  <si>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</si>
  <si>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</si>
  <si>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</si>
  <si>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</si>
  <si>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</si>
  <si>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</si>
  <si>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</si>
  <si>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</si>
  <si>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</si>
  <si>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</si>
  <si>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</si>
  <si>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</si>
  <si>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</si>
  <si>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</si>
  <si>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</si>
  <si>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</si>
  <si>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</si>
  <si>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</si>
  <si>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</si>
  <si>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</si>
  <si>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</si>
  <si>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</si>
  <si>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</si>
  <si>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</si>
  <si>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</si>
  <si>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</si>
  <si>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</si>
  <si>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</si>
  <si>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</si>
  <si>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</si>
  <si>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</si>
  <si>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</si>
  <si>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</si>
  <si>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</si>
  <si>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</si>
  <si>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</si>
  <si>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</si>
  <si>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</si>
  <si>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</si>
  <si>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</si>
  <si>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</si>
  <si>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</si>
  <si>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</si>
  <si>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</si>
  <si>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</si>
  <si>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</si>
  <si>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</si>
  <si>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</si>
  <si>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</si>
  <si>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</si>
  <si>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</si>
  <si>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</si>
  <si>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</si>
  <si>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</si>
  <si>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</si>
  <si>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</si>
  <si>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</si>
  <si>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</si>
  <si>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</si>
  <si>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</si>
  <si>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</si>
  <si>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</si>
  <si>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</si>
  <si>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</si>
  <si>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</si>
  <si>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</si>
  <si>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</si>
  <si>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</si>
  <si>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</si>
  <si>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</si>
  <si>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</si>
  <si>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</si>
  <si>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</si>
  <si>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</si>
  <si>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</si>
  <si>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</si>
  <si>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</si>
  <si>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</si>
  <si>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</si>
  <si>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</si>
  <si>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</si>
  <si>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</si>
  <si>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</si>
  <si>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</si>
  <si>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</si>
  <si>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</si>
  <si>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</si>
  <si>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</si>
  <si>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</si>
  <si>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</si>
  <si>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</si>
  <si>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</si>
  <si>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</si>
  <si>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</si>
  <si>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</si>
  <si>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</si>
  <si>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</si>
  <si>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</si>
  <si>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</si>
  <si>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</si>
  <si>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</si>
  <si>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</si>
  <si>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</si>
  <si>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</si>
  <si>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</si>
  <si>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</si>
  <si>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</si>
  <si>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</si>
  <si>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</si>
  <si>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</si>
  <si>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</si>
  <si>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</si>
  <si>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</si>
  <si>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</si>
  <si>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</si>
  <si>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</si>
  <si>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</si>
  <si>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</si>
  <si>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</si>
  <si>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</si>
  <si>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</si>
  <si>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</si>
  <si>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</si>
  <si>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</si>
  <si>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</si>
  <si>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</si>
  <si>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</si>
  <si>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</si>
  <si>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</si>
  <si>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</si>
  <si>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</si>
  <si>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</si>
  <si>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</si>
  <si>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</si>
  <si>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</si>
  <si>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</si>
  <si>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</si>
  <si>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</si>
  <si>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</si>
  <si>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</si>
  <si>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</si>
  <si>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</si>
  <si>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</si>
  <si>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</si>
  <si>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</si>
  <si>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</si>
  <si>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</si>
  <si>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</si>
  <si>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</si>
  <si>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</si>
  <si>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</si>
  <si>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</si>
  <si>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</si>
  <si>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</si>
  <si>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</si>
  <si>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</si>
  <si>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</si>
  <si>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</si>
  <si>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</si>
  <si>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</si>
  <si>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</si>
  <si>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</si>
  <si>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</si>
  <si>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</si>
  <si>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</si>
  <si>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</si>
  <si>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</si>
  <si>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</si>
  <si>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</si>
  <si>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</si>
  <si>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</si>
  <si>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</si>
  <si>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</si>
  <si>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</si>
  <si>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</si>
  <si>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</si>
  <si>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</si>
  <si>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</si>
  <si>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</si>
  <si>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</si>
  <si>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</si>
  <si>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</si>
  <si>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</si>
  <si>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</si>
  <si>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</si>
  <si>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</si>
  <si>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</si>
  <si>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</si>
  <si>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</si>
  <si>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</si>
  <si>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</si>
  <si>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</si>
  <si>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</si>
  <si>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</si>
  <si>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</si>
  <si>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</si>
  <si>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</si>
  <si>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</si>
  <si>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</si>
  <si>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</si>
  <si>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</si>
  <si>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</si>
  <si>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</si>
  <si>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</si>
  <si>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</si>
  <si>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</si>
  <si>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</si>
  <si>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</si>
  <si>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</si>
  <si>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</si>
  <si>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</si>
  <si>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</si>
  <si>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</si>
  <si>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</si>
  <si>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</si>
  <si>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</si>
  <si>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</si>
  <si>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</si>
  <si>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</si>
  <si>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</si>
  <si>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</si>
  <si>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</si>
  <si>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</si>
  <si>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</si>
  <si>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</si>
  <si>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</si>
  <si>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</si>
  <si>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</si>
  <si>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</si>
  <si>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</si>
  <si>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</si>
  <si>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</si>
  <si>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</si>
  <si>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</si>
  <si>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</si>
  <si>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</si>
  <si>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</si>
  <si>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</si>
  <si>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</si>
  <si>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</si>
  <si>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</si>
  <si>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</si>
  <si>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</si>
  <si>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</si>
  <si>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</si>
  <si>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</si>
  <si>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</si>
  <si>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</si>
  <si>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</si>
  <si>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</si>
  <si>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</si>
  <si>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</si>
  <si>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</si>
  <si>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</si>
  <si>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</si>
  <si>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</si>
  <si>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</si>
  <si>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</si>
  <si>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</si>
  <si>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</si>
  <si>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</si>
  <si>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</si>
  <si>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</si>
  <si>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</si>
  <si>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</si>
  <si>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</si>
  <si>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</si>
  <si>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</si>
  <si>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</si>
  <si>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</si>
  <si>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</si>
  <si>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</si>
  <si>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</si>
  <si>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</si>
  <si>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</si>
  <si>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</si>
  <si>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</si>
  <si>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</si>
  <si>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</si>
  <si>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</si>
  <si>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</si>
  <si>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</si>
  <si>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</si>
  <si>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</si>
  <si>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</si>
  <si>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</si>
  <si>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</si>
  <si>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</si>
  <si>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</si>
  <si>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</si>
  <si>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</si>
  <si>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</si>
  <si>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</si>
  <si>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</si>
  <si>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</si>
  <si>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</si>
  <si>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</si>
  <si>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</si>
  <si>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</si>
  <si>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</si>
  <si>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</si>
  <si>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</si>
  <si>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</si>
  <si>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</si>
  <si>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</si>
  <si>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</si>
  <si>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</si>
  <si>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</si>
  <si>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</si>
  <si>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</si>
  <si>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</si>
  <si>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</si>
  <si>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</si>
  <si>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</si>
  <si>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</si>
  <si>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</si>
  <si>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</si>
  <si>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</si>
  <si>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</si>
  <si>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</si>
  <si>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</si>
  <si>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</si>
  <si>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</si>
  <si>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</si>
  <si>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</si>
  <si>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</si>
  <si>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</si>
  <si>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</si>
  <si>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</si>
  <si>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</si>
  <si>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</si>
  <si>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</si>
  <si>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</si>
  <si>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</si>
  <si>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</si>
  <si>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</si>
  <si>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</si>
  <si>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</si>
  <si>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</si>
  <si>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</si>
  <si>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</si>
  <si>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</si>
  <si>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</si>
  <si>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</si>
  <si>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</si>
  <si>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</si>
  <si>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</si>
  <si>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</si>
  <si>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</si>
  <si>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</si>
  <si>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</si>
  <si>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</si>
  <si>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</si>
  <si>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</si>
  <si>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</si>
  <si>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</si>
  <si>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</si>
  <si>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</si>
  <si>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</si>
  <si>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</si>
  <si>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</si>
  <si>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</si>
  <si>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</si>
  <si>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</si>
  <si>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</si>
  <si>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</si>
  <si>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</si>
  <si>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</si>
  <si>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</si>
  <si>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</si>
  <si>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</si>
  <si>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</si>
  <si>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</si>
  <si>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</si>
  <si>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</si>
  <si>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</si>
  <si>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</si>
  <si>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</si>
  <si>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</si>
  <si>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</si>
  <si>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</si>
  <si>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</si>
  <si>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</si>
  <si>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</si>
  <si>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</si>
  <si>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</si>
  <si>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</si>
  <si>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</si>
  <si>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</si>
  <si>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</si>
  <si>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</si>
  <si>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</si>
  <si>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</si>
  <si>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</si>
  <si>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</si>
  <si>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</si>
  <si>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</si>
  <si>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</si>
  <si>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</si>
  <si>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</si>
  <si>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</si>
  <si>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</si>
  <si>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</si>
  <si>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</si>
  <si>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</si>
  <si>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</si>
  <si>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</si>
  <si>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</si>
  <si>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</si>
  <si>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VINKA ŽGANCA VRATIŠINEC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</si>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</sst>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795827.08000000007</v>
      </c>
      <c r="D2" s="7">
        <f>'PR-RAS'!E6</f>
        <v>844654.45000000019</v>
      </c>
      <c r="E2" s="7">
        <v>0</v>
      </c>
      <c r="F2" s="7">
        <v>0</v>
      </c>
      <c r="G2" s="8">
        <f t="shared" ref="G2:G274" si="0">(B2/1000)*(C2*1+D2*2)</f>
        <v>2485.1359800000005</v>
      </c>
      <c r="H2" s="8">
        <f t="shared" ref="H2:H274"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720828.36</v>
      </c>
      <c r="D45" s="2">
        <f>'PR-RAS'!E49</f>
        <v>774105.71000000008</v>
      </c>
      <c r="E45" s="2">
        <v>0</v>
      </c>
      <c r="F45" s="2">
        <v>0</v>
      </c>
      <c r="G45" s="3">
        <f t="shared" si="0"/>
        <v>99837.750320000006</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2247.5700000000002</v>
      </c>
      <c r="D54" s="2">
        <f>'PR-RAS'!E58</f>
        <v>1500.01</v>
      </c>
      <c r="E54" s="2">
        <v>0</v>
      </c>
      <c r="F54" s="2">
        <v>0</v>
      </c>
      <c r="G54" s="3">
        <f t="shared" si="0"/>
        <v>278.12227000000001</v>
      </c>
      <c r="H54" s="3">
        <f t="shared" si="1"/>
        <v>0.4399999999998272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2247.5700000000002</v>
      </c>
      <c r="D55" s="2">
        <f>'PR-RAS'!E59</f>
        <v>1500.01</v>
      </c>
      <c r="E55" s="2">
        <v>0</v>
      </c>
      <c r="F55" s="2">
        <v>0</v>
      </c>
      <c r="G55" s="3">
        <f t="shared" si="0"/>
        <v>283.36986000000002</v>
      </c>
      <c r="H55" s="3">
        <f t="shared" si="1"/>
        <v>0.4399999999998272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714915.34000000008</v>
      </c>
      <c r="D64" s="2">
        <f>'PR-RAS'!E68</f>
        <v>772605.70000000007</v>
      </c>
      <c r="E64" s="2">
        <v>0</v>
      </c>
      <c r="F64" s="2">
        <v>0</v>
      </c>
      <c r="G64" s="3">
        <f t="shared" si="0"/>
        <v>142387.98462</v>
      </c>
      <c r="H64" s="3">
        <f t="shared" si="1"/>
        <v>0.64000000001396984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711890.16</v>
      </c>
      <c r="D65" s="2">
        <f>'PR-RAS'!E69</f>
        <v>769917.03</v>
      </c>
      <c r="E65" s="2">
        <v>0</v>
      </c>
      <c r="F65" s="2">
        <v>0</v>
      </c>
      <c r="G65" s="3">
        <f t="shared" si="0"/>
        <v>144110.35008</v>
      </c>
      <c r="H65" s="3">
        <f t="shared" si="1"/>
        <v>0.19000000006053597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3025.18</v>
      </c>
      <c r="D66" s="2">
        <f>'PR-RAS'!E70</f>
        <v>2688.67</v>
      </c>
      <c r="E66" s="2">
        <v>0</v>
      </c>
      <c r="F66" s="2">
        <v>0</v>
      </c>
      <c r="G66" s="3">
        <f t="shared" si="0"/>
        <v>546.16380000000004</v>
      </c>
      <c r="H66" s="3">
        <f t="shared" si="1"/>
        <v>0.50999999999976353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3665.45</v>
      </c>
      <c r="D70" s="2">
        <f>'PR-RAS'!E74</f>
        <v>0</v>
      </c>
      <c r="E70" s="2">
        <v>0</v>
      </c>
      <c r="F70" s="2">
        <v>0</v>
      </c>
      <c r="G70" s="3">
        <f t="shared" si="0"/>
        <v>252.91605000000001</v>
      </c>
      <c r="H70" s="3">
        <f t="shared" si="1"/>
        <v>0.4499999999998181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3665.45</v>
      </c>
      <c r="D71" s="2">
        <f>'PR-RAS'!E75</f>
        <v>0</v>
      </c>
      <c r="E71" s="2">
        <v>0</v>
      </c>
      <c r="F71" s="2">
        <v>0</v>
      </c>
      <c r="G71" s="3">
        <f t="shared" si="0"/>
        <v>256.58150000000001</v>
      </c>
      <c r="H71" s="3">
        <f t="shared" si="1"/>
        <v>0.4499999999998181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18.559999999999999</v>
      </c>
      <c r="D78" s="2">
        <f>'PR-RAS'!E82</f>
        <v>0</v>
      </c>
      <c r="E78" s="2">
        <v>0</v>
      </c>
      <c r="F78" s="2">
        <v>0</v>
      </c>
      <c r="G78" s="3">
        <f t="shared" si="0"/>
        <v>1.4291199999999999</v>
      </c>
      <c r="H78" s="3">
        <f t="shared" si="1"/>
        <v>0.44000000000000128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18.559999999999999</v>
      </c>
      <c r="D79" s="2">
        <f>'PR-RAS'!E83</f>
        <v>0</v>
      </c>
      <c r="E79" s="2">
        <v>0</v>
      </c>
      <c r="F79" s="2">
        <v>0</v>
      </c>
      <c r="G79" s="3">
        <f t="shared" si="0"/>
        <v>1.4476799999999999</v>
      </c>
      <c r="H79" s="3">
        <f t="shared" si="1"/>
        <v>0.44000000000000128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18.559999999999999</v>
      </c>
      <c r="D81" s="2">
        <f>'PR-RAS'!E85</f>
        <v>0</v>
      </c>
      <c r="E81" s="2">
        <v>0</v>
      </c>
      <c r="F81" s="2">
        <v>0</v>
      </c>
      <c r="G81" s="3">
        <f t="shared" si="0"/>
        <v>1.4847999999999999</v>
      </c>
      <c r="H81" s="3">
        <f t="shared" si="1"/>
        <v>0.44000000000000128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5757.66</v>
      </c>
      <c r="D102" s="2">
        <f>'PR-RAS'!E106</f>
        <v>3922</v>
      </c>
      <c r="E102" s="2">
        <v>0</v>
      </c>
      <c r="F102" s="2">
        <v>0</v>
      </c>
      <c r="G102" s="3">
        <f t="shared" si="0"/>
        <v>1373.76766</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5757.66</v>
      </c>
      <c r="D108" s="2">
        <f>'PR-RAS'!E112</f>
        <v>3922</v>
      </c>
      <c r="E108" s="2">
        <v>0</v>
      </c>
      <c r="F108" s="2">
        <v>0</v>
      </c>
      <c r="G108" s="3">
        <f t="shared" si="0"/>
        <v>1455.37762</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5757.66</v>
      </c>
      <c r="D113" s="2">
        <f>'PR-RAS'!E117</f>
        <v>3922</v>
      </c>
      <c r="E113" s="2">
        <v>0</v>
      </c>
      <c r="F113" s="2">
        <v>0</v>
      </c>
      <c r="G113" s="3">
        <f t="shared" si="0"/>
        <v>1523.3859199999999</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2417</v>
      </c>
      <c r="D121" s="2">
        <f>'PR-RAS'!E125</f>
        <v>2002.3</v>
      </c>
      <c r="E121" s="2">
        <v>0</v>
      </c>
      <c r="F121" s="2">
        <v>0</v>
      </c>
      <c r="G121" s="3">
        <f t="shared" si="0"/>
        <v>770.59199999999998</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2417</v>
      </c>
      <c r="D122" s="2">
        <f>'PR-RAS'!E126</f>
        <v>2002.3</v>
      </c>
      <c r="E122" s="2">
        <v>0</v>
      </c>
      <c r="F122" s="2">
        <v>0</v>
      </c>
      <c r="G122" s="3">
        <f t="shared" si="0"/>
        <v>777.0136</v>
      </c>
      <c r="H122" s="3">
        <f t="shared" si="1"/>
        <v>0.29999999999995453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2417</v>
      </c>
      <c r="D124" s="2">
        <f>'PR-RAS'!E128</f>
        <v>2002.3</v>
      </c>
      <c r="E124" s="2">
        <v>0</v>
      </c>
      <c r="F124" s="2">
        <v>0</v>
      </c>
      <c r="G124" s="3">
        <f t="shared" si="0"/>
        <v>789.85680000000002</v>
      </c>
      <c r="H124" s="3">
        <f t="shared" si="1"/>
        <v>0.29999999999995453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66805.5</v>
      </c>
      <c r="D130" s="2">
        <f>'PR-RAS'!E134</f>
        <v>64624.44</v>
      </c>
      <c r="E130" s="2">
        <v>0</v>
      </c>
      <c r="F130" s="2">
        <v>0</v>
      </c>
      <c r="G130" s="3">
        <f t="shared" si="0"/>
        <v>25291.015020000003</v>
      </c>
      <c r="H130" s="3">
        <f t="shared" si="1"/>
        <v>0.94000000000232831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66805.5</v>
      </c>
      <c r="D131" s="2">
        <f>'PR-RAS'!E135</f>
        <v>64624.44</v>
      </c>
      <c r="E131" s="2">
        <v>0</v>
      </c>
      <c r="F131" s="2">
        <v>0</v>
      </c>
      <c r="G131" s="3">
        <f t="shared" si="0"/>
        <v>25487.0694</v>
      </c>
      <c r="H131" s="3">
        <f t="shared" si="1"/>
        <v>0.94000000000232831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55654.25</v>
      </c>
      <c r="D132" s="2">
        <f>'PR-RAS'!E136</f>
        <v>60624.44</v>
      </c>
      <c r="E132" s="2">
        <v>0</v>
      </c>
      <c r="F132" s="2">
        <v>0</v>
      </c>
      <c r="G132" s="3">
        <f t="shared" si="0"/>
        <v>23174.310030000001</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11151.25</v>
      </c>
      <c r="D133" s="2">
        <f>'PR-RAS'!E137</f>
        <v>4000</v>
      </c>
      <c r="E133" s="2">
        <v>0</v>
      </c>
      <c r="F133" s="2">
        <v>0</v>
      </c>
      <c r="G133" s="3">
        <f t="shared" si="0"/>
        <v>2527.9650000000001</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784827.16000000015</v>
      </c>
      <c r="D148" s="2">
        <f>'PR-RAS'!E152</f>
        <v>905385.67</v>
      </c>
      <c r="E148" s="2">
        <v>0</v>
      </c>
      <c r="F148" s="2">
        <v>0</v>
      </c>
      <c r="G148" s="3">
        <f t="shared" si="0"/>
        <v>381552.97949999996</v>
      </c>
      <c r="H148" s="3">
        <f t="shared" si="1"/>
        <v>0.4900000001071021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672210.02</v>
      </c>
      <c r="D149" s="2">
        <f>'PR-RAS'!E153</f>
        <v>810070.51</v>
      </c>
      <c r="E149" s="2">
        <v>0</v>
      </c>
      <c r="F149" s="2">
        <v>0</v>
      </c>
      <c r="G149" s="3">
        <f t="shared" si="0"/>
        <v>339267.95392</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559121.17000000004</v>
      </c>
      <c r="D150" s="2">
        <f>'PR-RAS'!E154</f>
        <v>677744.15999999992</v>
      </c>
      <c r="E150" s="2">
        <v>0</v>
      </c>
      <c r="F150" s="2">
        <v>0</v>
      </c>
      <c r="G150" s="3">
        <f t="shared" si="0"/>
        <v>285276.81400999997</v>
      </c>
      <c r="H150" s="3">
        <f t="shared" si="1"/>
        <v>0.32999999995809048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559121.17000000004</v>
      </c>
      <c r="D151" s="2">
        <f>'PR-RAS'!E155</f>
        <v>660621.18999999994</v>
      </c>
      <c r="E151" s="2">
        <v>0</v>
      </c>
      <c r="F151" s="2">
        <v>0</v>
      </c>
      <c r="G151" s="3">
        <f t="shared" si="0"/>
        <v>282054.53249999997</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11336.85</v>
      </c>
      <c r="E153" s="2">
        <v>0</v>
      </c>
      <c r="F153" s="2">
        <v>0</v>
      </c>
      <c r="G153" s="3">
        <f t="shared" si="0"/>
        <v>3446.4023999999999</v>
      </c>
      <c r="H153" s="3">
        <f t="shared" si="1"/>
        <v>0.1499999999996362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5786.12</v>
      </c>
      <c r="E154" s="2">
        <v>0</v>
      </c>
      <c r="F154" s="2">
        <v>0</v>
      </c>
      <c r="G154" s="3">
        <f t="shared" si="0"/>
        <v>1770.5527199999999</v>
      </c>
      <c r="H154" s="3">
        <f t="shared" si="1"/>
        <v>0.11999999999989086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22145.439999999999</v>
      </c>
      <c r="D155" s="2">
        <f>'PR-RAS'!E159</f>
        <v>21390.91</v>
      </c>
      <c r="E155" s="2">
        <v>0</v>
      </c>
      <c r="F155" s="2">
        <v>0</v>
      </c>
      <c r="G155" s="3">
        <f t="shared" si="0"/>
        <v>9998.7980399999997</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90943.41</v>
      </c>
      <c r="D156" s="2">
        <f>'PR-RAS'!E160</f>
        <v>110935.44</v>
      </c>
      <c r="E156" s="2">
        <v>0</v>
      </c>
      <c r="F156" s="2">
        <v>0</v>
      </c>
      <c r="G156" s="3">
        <f t="shared" si="0"/>
        <v>48486.214950000009</v>
      </c>
      <c r="H156" s="3">
        <f t="shared" si="1"/>
        <v>0.85000000000582077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90943.41</v>
      </c>
      <c r="D158" s="2">
        <f>'PR-RAS'!E162</f>
        <v>110935.44</v>
      </c>
      <c r="E158" s="2">
        <v>0</v>
      </c>
      <c r="F158" s="2">
        <v>0</v>
      </c>
      <c r="G158" s="3">
        <f t="shared" si="0"/>
        <v>49111.843530000006</v>
      </c>
      <c r="H158" s="3">
        <f t="shared" si="1"/>
        <v>0.85000000000582077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106553.65</v>
      </c>
      <c r="D160" s="2">
        <f>'PR-RAS'!E164</f>
        <v>90513.53</v>
      </c>
      <c r="E160" s="2">
        <v>0</v>
      </c>
      <c r="F160" s="2">
        <v>0</v>
      </c>
      <c r="G160" s="3">
        <f t="shared" si="0"/>
        <v>45725.332889999998</v>
      </c>
      <c r="H160" s="3">
        <f t="shared" si="1"/>
        <v>0.82000000000698492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22355.37</v>
      </c>
      <c r="D161" s="2">
        <f>'PR-RAS'!E165</f>
        <v>25315.329999999998</v>
      </c>
      <c r="E161" s="2">
        <v>0</v>
      </c>
      <c r="F161" s="2">
        <v>0</v>
      </c>
      <c r="G161" s="3">
        <f t="shared" si="0"/>
        <v>11677.764800000001</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2643.04</v>
      </c>
      <c r="D162" s="2">
        <f>'PR-RAS'!E166</f>
        <v>2998.91</v>
      </c>
      <c r="E162" s="2">
        <v>0</v>
      </c>
      <c r="F162" s="2">
        <v>0</v>
      </c>
      <c r="G162" s="3">
        <f t="shared" si="0"/>
        <v>1391.1784600000001</v>
      </c>
      <c r="H162" s="3">
        <f t="shared" si="1"/>
        <v>0.13000000000010914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17584.73</v>
      </c>
      <c r="D163" s="2">
        <f>'PR-RAS'!E167</f>
        <v>20453.919999999998</v>
      </c>
      <c r="E163" s="2">
        <v>0</v>
      </c>
      <c r="F163" s="2">
        <v>0</v>
      </c>
      <c r="G163" s="3">
        <f t="shared" si="0"/>
        <v>9475.796339999999</v>
      </c>
      <c r="H163" s="3">
        <f t="shared" si="1"/>
        <v>0.35000000000218279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401.5</v>
      </c>
      <c r="D164" s="2">
        <f>'PR-RAS'!E168</f>
        <v>130</v>
      </c>
      <c r="E164" s="2">
        <v>0</v>
      </c>
      <c r="F164" s="2">
        <v>0</v>
      </c>
      <c r="G164" s="3">
        <f t="shared" si="0"/>
        <v>107.8245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1726.1</v>
      </c>
      <c r="D165" s="2">
        <f>'PR-RAS'!E169</f>
        <v>1732.5</v>
      </c>
      <c r="E165" s="2">
        <v>0</v>
      </c>
      <c r="F165" s="2">
        <v>0</v>
      </c>
      <c r="G165" s="3">
        <f t="shared" si="0"/>
        <v>851.34040000000005</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41865.03</v>
      </c>
      <c r="D166" s="2">
        <f>'PR-RAS'!E170</f>
        <v>41598.67</v>
      </c>
      <c r="E166" s="2">
        <v>0</v>
      </c>
      <c r="F166" s="2">
        <v>0</v>
      </c>
      <c r="G166" s="3">
        <f t="shared" si="0"/>
        <v>20635.29105</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6878.7</v>
      </c>
      <c r="D167" s="2">
        <f>'PR-RAS'!E171</f>
        <v>4505.87</v>
      </c>
      <c r="E167" s="2">
        <v>0</v>
      </c>
      <c r="F167" s="2">
        <v>0</v>
      </c>
      <c r="G167" s="3">
        <f t="shared" si="0"/>
        <v>2637.81304</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22450.65</v>
      </c>
      <c r="D168" s="2">
        <f>'PR-RAS'!E172</f>
        <v>22736.79</v>
      </c>
      <c r="E168" s="2">
        <v>0</v>
      </c>
      <c r="F168" s="2">
        <v>0</v>
      </c>
      <c r="G168" s="3">
        <f t="shared" si="0"/>
        <v>11343.346410000002</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9108.3799999999992</v>
      </c>
      <c r="D169" s="2">
        <f>'PR-RAS'!E173</f>
        <v>12033.76</v>
      </c>
      <c r="E169" s="2">
        <v>0</v>
      </c>
      <c r="F169" s="2">
        <v>0</v>
      </c>
      <c r="G169" s="3">
        <f t="shared" si="0"/>
        <v>5573.5512000000008</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2072.42</v>
      </c>
      <c r="D170" s="2">
        <f>'PR-RAS'!E174</f>
        <v>1135.1600000000001</v>
      </c>
      <c r="E170" s="2">
        <v>0</v>
      </c>
      <c r="F170" s="2">
        <v>0</v>
      </c>
      <c r="G170" s="3">
        <f t="shared" si="0"/>
        <v>733.92305999999996</v>
      </c>
      <c r="H170" s="3">
        <f t="shared" si="1"/>
        <v>0.58000000000015461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1309.43</v>
      </c>
      <c r="D171" s="2">
        <f>'PR-RAS'!E175</f>
        <v>1187.0899999999999</v>
      </c>
      <c r="E171" s="2">
        <v>0</v>
      </c>
      <c r="F171" s="2">
        <v>0</v>
      </c>
      <c r="G171" s="3">
        <f t="shared" si="0"/>
        <v>626.21370000000002</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45.45</v>
      </c>
      <c r="D173" s="2">
        <f>'PR-RAS'!E177</f>
        <v>0</v>
      </c>
      <c r="E173" s="2">
        <v>0</v>
      </c>
      <c r="F173" s="2">
        <v>0</v>
      </c>
      <c r="G173" s="3">
        <f t="shared" si="0"/>
        <v>7.8174000000000001</v>
      </c>
      <c r="H173" s="3">
        <f t="shared" si="1"/>
        <v>0.45000000000000284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36931.990000000005</v>
      </c>
      <c r="D174" s="2">
        <f>'PR-RAS'!E178</f>
        <v>16942.5</v>
      </c>
      <c r="E174" s="2">
        <v>0</v>
      </c>
      <c r="F174" s="2">
        <v>0</v>
      </c>
      <c r="G174" s="3">
        <f t="shared" si="0"/>
        <v>12251.33927</v>
      </c>
      <c r="H174" s="3">
        <f t="shared" si="1"/>
        <v>0.50999999999476131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3774.31</v>
      </c>
      <c r="D175" s="2">
        <f>'PR-RAS'!E179</f>
        <v>3083.07</v>
      </c>
      <c r="E175" s="2">
        <v>0</v>
      </c>
      <c r="F175" s="2">
        <v>0</v>
      </c>
      <c r="G175" s="3">
        <f t="shared" si="0"/>
        <v>1729.6383000000001</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2340.58</v>
      </c>
      <c r="D176" s="2">
        <f>'PR-RAS'!E180</f>
        <v>2650.91</v>
      </c>
      <c r="E176" s="2">
        <v>0</v>
      </c>
      <c r="F176" s="2">
        <v>0</v>
      </c>
      <c r="G176" s="3">
        <f t="shared" si="0"/>
        <v>1337.4199999999998</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301.95</v>
      </c>
      <c r="D177" s="2">
        <f>'PR-RAS'!E181</f>
        <v>0</v>
      </c>
      <c r="E177" s="2">
        <v>0</v>
      </c>
      <c r="F177" s="2">
        <v>0</v>
      </c>
      <c r="G177" s="3">
        <f t="shared" si="0"/>
        <v>53.143199999999993</v>
      </c>
      <c r="H177" s="3">
        <f t="shared" si="1"/>
        <v>5.0000000000011369E-2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3568.1</v>
      </c>
      <c r="D178" s="2">
        <f>'PR-RAS'!E182</f>
        <v>3877.73</v>
      </c>
      <c r="E178" s="2">
        <v>0</v>
      </c>
      <c r="F178" s="2">
        <v>0</v>
      </c>
      <c r="G178" s="3">
        <f t="shared" si="0"/>
        <v>2004.2701199999999</v>
      </c>
      <c r="H178" s="3">
        <f t="shared" si="1"/>
        <v>0.36999999999989086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887.75</v>
      </c>
      <c r="D180" s="2">
        <f>'PR-RAS'!E184</f>
        <v>2076.9299999999998</v>
      </c>
      <c r="E180" s="2">
        <v>0</v>
      </c>
      <c r="F180" s="2">
        <v>0</v>
      </c>
      <c r="G180" s="3">
        <f t="shared" si="0"/>
        <v>902.44818999999995</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22700</v>
      </c>
      <c r="D181" s="2">
        <f>'PR-RAS'!E185</f>
        <v>0</v>
      </c>
      <c r="E181" s="2">
        <v>0</v>
      </c>
      <c r="F181" s="2">
        <v>0</v>
      </c>
      <c r="G181" s="3">
        <f t="shared" si="0"/>
        <v>4086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1083.1500000000001</v>
      </c>
      <c r="D182" s="2">
        <f>'PR-RAS'!E186</f>
        <v>2564.62</v>
      </c>
      <c r="E182" s="2">
        <v>0</v>
      </c>
      <c r="F182" s="2">
        <v>0</v>
      </c>
      <c r="G182" s="3">
        <f t="shared" si="0"/>
        <v>1124.4425899999999</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2276.15</v>
      </c>
      <c r="D183" s="2">
        <f>'PR-RAS'!E187</f>
        <v>2689.24</v>
      </c>
      <c r="E183" s="2">
        <v>0</v>
      </c>
      <c r="F183" s="2">
        <v>0</v>
      </c>
      <c r="G183" s="3">
        <f t="shared" si="0"/>
        <v>1393.1426599999998</v>
      </c>
      <c r="H183" s="3">
        <f t="shared" si="1"/>
        <v>0.38999999999987267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5401.26</v>
      </c>
      <c r="D190" s="2">
        <f>'PR-RAS'!E194</f>
        <v>6657.0300000000007</v>
      </c>
      <c r="E190" s="2">
        <v>0</v>
      </c>
      <c r="F190" s="2">
        <v>0</v>
      </c>
      <c r="G190" s="3">
        <f t="shared" si="0"/>
        <v>3537.1954799999999</v>
      </c>
      <c r="H190" s="3">
        <f t="shared" si="1"/>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2062.34</v>
      </c>
      <c r="D195" s="2">
        <f>'PR-RAS'!E199</f>
        <v>3295.38</v>
      </c>
      <c r="E195" s="2">
        <v>0</v>
      </c>
      <c r="F195" s="2">
        <v>0</v>
      </c>
      <c r="G195" s="3">
        <f t="shared" si="0"/>
        <v>1678.7014000000001</v>
      </c>
      <c r="H195" s="3">
        <f t="shared" si="1"/>
        <v>0.72000000000025466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3150.83</v>
      </c>
      <c r="D197" s="2">
        <f>'PR-RAS'!E201</f>
        <v>3166.65</v>
      </c>
      <c r="E197" s="2">
        <v>0</v>
      </c>
      <c r="F197" s="2">
        <v>0</v>
      </c>
      <c r="G197" s="3">
        <f t="shared" si="0"/>
        <v>1858.8894800000003</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503.18</v>
      </c>
      <c r="D198" s="2">
        <f>'PR-RAS'!E202</f>
        <v>216.1</v>
      </c>
      <c r="E198" s="2">
        <v>0</v>
      </c>
      <c r="F198" s="2">
        <v>0</v>
      </c>
      <c r="G198" s="3">
        <f t="shared" si="0"/>
        <v>184.26985999999999</v>
      </c>
      <c r="H198" s="3">
        <f t="shared" si="1"/>
        <v>0.28000000000000114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503.18</v>
      </c>
      <c r="D212" s="2">
        <f>'PR-RAS'!E216</f>
        <v>216.1</v>
      </c>
      <c r="E212" s="2">
        <v>0</v>
      </c>
      <c r="F212" s="2">
        <v>0</v>
      </c>
      <c r="G212" s="3">
        <f t="shared" si="0"/>
        <v>197.36517999999998</v>
      </c>
      <c r="H212" s="3">
        <f t="shared" si="1"/>
        <v>0.28000000000000114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503.18</v>
      </c>
      <c r="D213" s="2">
        <f>'PR-RAS'!E217</f>
        <v>216.1</v>
      </c>
      <c r="E213" s="2">
        <v>0</v>
      </c>
      <c r="F213" s="2">
        <v>0</v>
      </c>
      <c r="G213" s="3">
        <f t="shared" si="0"/>
        <v>198.30055999999999</v>
      </c>
      <c r="H213" s="3">
        <f t="shared" si="1"/>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5560.31</v>
      </c>
      <c r="D258" s="2">
        <f>'PR-RAS'!E262</f>
        <v>4585.53</v>
      </c>
      <c r="E258" s="2">
        <v>0</v>
      </c>
      <c r="F258" s="2">
        <v>0</v>
      </c>
      <c r="G258" s="3">
        <f t="shared" si="0"/>
        <v>3785.96209</v>
      </c>
      <c r="H258" s="3">
        <f t="shared" si="1"/>
        <v>0.78000000000065484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5560.31</v>
      </c>
      <c r="D265" s="2">
        <f>'PR-RAS'!E269</f>
        <v>4585.53</v>
      </c>
      <c r="E265" s="2">
        <v>0</v>
      </c>
      <c r="F265" s="2">
        <v>0</v>
      </c>
      <c r="G265" s="3">
        <f t="shared" si="0"/>
        <v>3889.0816799999998</v>
      </c>
      <c r="H265" s="3">
        <f t="shared" si="1"/>
        <v>0.78000000000065484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5560.31</v>
      </c>
      <c r="D267" s="2">
        <f>'PR-RAS'!E271</f>
        <v>4585.53</v>
      </c>
      <c r="E267" s="2">
        <v>0</v>
      </c>
      <c r="F267" s="2">
        <v>0</v>
      </c>
      <c r="G267" s="3">
        <f t="shared" si="0"/>
        <v>3918.5444199999997</v>
      </c>
      <c r="H267" s="3">
        <f t="shared" si="1"/>
        <v>0.78000000000065484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784827.16000000015</v>
      </c>
      <c r="D295" s="2">
        <f>'PR-RAS'!E299</f>
        <v>905385.67</v>
      </c>
      <c r="E295" s="2">
        <v>0</v>
      </c>
      <c r="F295" s="2">
        <v>0</v>
      </c>
      <c r="G295" s="3">
        <f t="shared" si="12"/>
        <v>763105.95899999992</v>
      </c>
      <c r="H295" s="3">
        <f t="shared" si="13"/>
        <v>0.4900000001071021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10999.919999999925</v>
      </c>
      <c r="D296" s="2">
        <f>'PR-RAS'!E300</f>
        <v>0</v>
      </c>
      <c r="E296" s="2">
        <v>0</v>
      </c>
      <c r="F296" s="2">
        <v>0</v>
      </c>
      <c r="G296" s="3">
        <f t="shared" si="12"/>
        <v>3244.9763999999777</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60731.219999999856</v>
      </c>
      <c r="E297" s="2">
        <v>0</v>
      </c>
      <c r="F297" s="2">
        <v>0</v>
      </c>
      <c r="G297" s="3">
        <f t="shared" si="12"/>
        <v>35952.882239999912</v>
      </c>
      <c r="H297" s="3">
        <f t="shared" si="13"/>
        <v>0.219999999855645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19140.07</v>
      </c>
      <c r="D298" s="2">
        <f>'PR-RAS'!E302</f>
        <v>15271.19</v>
      </c>
      <c r="E298" s="2">
        <v>0</v>
      </c>
      <c r="F298" s="2">
        <v>0</v>
      </c>
      <c r="G298" s="3">
        <f t="shared" si="12"/>
        <v>14755.687649999998</v>
      </c>
      <c r="H298" s="3">
        <f t="shared" si="13"/>
        <v>0.26000000000021828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64655.51</v>
      </c>
      <c r="E300" s="2">
        <v>0</v>
      </c>
      <c r="F300" s="2">
        <v>0</v>
      </c>
      <c r="G300" s="3">
        <f t="shared" si="12"/>
        <v>38663.994980000003</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14868.79</v>
      </c>
      <c r="D355" s="2">
        <f>'PR-RAS'!E360</f>
        <v>10790</v>
      </c>
      <c r="E355" s="2">
        <v>0</v>
      </c>
      <c r="F355" s="2">
        <v>0</v>
      </c>
      <c r="G355" s="3">
        <f t="shared" si="12"/>
        <v>12902.871659999999</v>
      </c>
      <c r="H355" s="3">
        <f t="shared" si="13"/>
        <v>0.20999999999912689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14868.79</v>
      </c>
      <c r="D368" s="2">
        <f>'PR-RAS'!E373</f>
        <v>10790</v>
      </c>
      <c r="E368" s="2">
        <v>0</v>
      </c>
      <c r="F368" s="2">
        <v>0</v>
      </c>
      <c r="G368" s="3">
        <f t="shared" si="12"/>
        <v>13376.70593</v>
      </c>
      <c r="H368" s="3">
        <f t="shared" si="13"/>
        <v>0.20999999999912689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11151.25</v>
      </c>
      <c r="D369" s="2">
        <f>'PR-RAS'!E374</f>
        <v>0</v>
      </c>
      <c r="E369" s="2">
        <v>0</v>
      </c>
      <c r="F369" s="2">
        <v>0</v>
      </c>
      <c r="G369" s="3">
        <f t="shared" si="12"/>
        <v>4103.66</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11151.25</v>
      </c>
      <c r="D371" s="2">
        <f>'PR-RAS'!E376</f>
        <v>0</v>
      </c>
      <c r="E371" s="2">
        <v>0</v>
      </c>
      <c r="F371" s="2">
        <v>0</v>
      </c>
      <c r="G371" s="3">
        <f t="shared" si="12"/>
        <v>4125.9624999999996</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7238.37</v>
      </c>
      <c r="E374" s="2">
        <v>0</v>
      </c>
      <c r="F374" s="2">
        <v>0</v>
      </c>
      <c r="G374" s="3">
        <f t="shared" si="12"/>
        <v>5399.82402</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7238.37</v>
      </c>
      <c r="E381" s="2">
        <v>0</v>
      </c>
      <c r="F381" s="2">
        <v>0</v>
      </c>
      <c r="G381" s="3">
        <f t="shared" si="12"/>
        <v>5501.1611999999996</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3717.54</v>
      </c>
      <c r="D388" s="2">
        <f>'PR-RAS'!E393</f>
        <v>3551.63</v>
      </c>
      <c r="E388" s="2">
        <v>0</v>
      </c>
      <c r="F388" s="2">
        <v>0</v>
      </c>
      <c r="G388" s="3">
        <f t="shared" si="12"/>
        <v>4187.6495999999997</v>
      </c>
      <c r="H388" s="3">
        <f t="shared" si="13"/>
        <v>0.82999999999992724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3717.54</v>
      </c>
      <c r="D389" s="2">
        <f>'PR-RAS'!E394</f>
        <v>3551.63</v>
      </c>
      <c r="E389" s="2">
        <v>0</v>
      </c>
      <c r="F389" s="2">
        <v>0</v>
      </c>
      <c r="G389" s="3">
        <f t="shared" si="12"/>
        <v>4198.4704000000002</v>
      </c>
      <c r="H389" s="3">
        <f t="shared" si="13"/>
        <v>0.82999999999992724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14868.79</v>
      </c>
      <c r="D413" s="2">
        <f>'PR-RAS'!E418</f>
        <v>10790</v>
      </c>
      <c r="E413" s="2">
        <v>0</v>
      </c>
      <c r="F413" s="2">
        <v>0</v>
      </c>
      <c r="G413" s="3">
        <f t="shared" si="12"/>
        <v>15016.901479999999</v>
      </c>
      <c r="H413" s="3">
        <f t="shared" si="13"/>
        <v>0.20999999999912689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795827.08000000007</v>
      </c>
      <c r="D417" s="2">
        <f>'PR-RAS'!E422</f>
        <v>844654.45000000019</v>
      </c>
      <c r="E417" s="2">
        <v>0</v>
      </c>
      <c r="F417" s="2">
        <v>0</v>
      </c>
      <c r="G417" s="3">
        <f t="shared" si="12"/>
        <v>1033816.5676800001</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799695.95000000019</v>
      </c>
      <c r="D418" s="2">
        <f>'PR-RAS'!E423</f>
        <v>916175.67</v>
      </c>
      <c r="E418" s="2">
        <v>0</v>
      </c>
      <c r="F418" s="2">
        <v>0</v>
      </c>
      <c r="G418" s="3">
        <f t="shared" si="12"/>
        <v>1097563.7199299999</v>
      </c>
      <c r="H418" s="3">
        <f t="shared" si="13"/>
        <v>0.37999999977182597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3868.8700000001118</v>
      </c>
      <c r="D420" s="2">
        <f>'PR-RAS'!E425</f>
        <v>71521.219999999856</v>
      </c>
      <c r="E420" s="2">
        <v>0</v>
      </c>
      <c r="F420" s="2">
        <v>0</v>
      </c>
      <c r="G420" s="3">
        <f t="shared" si="12"/>
        <v>61555.838889999926</v>
      </c>
      <c r="H420" s="3">
        <f t="shared" si="13"/>
        <v>0.34999999974388629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19140.07</v>
      </c>
      <c r="D421" s="2">
        <f>'PR-RAS'!E426</f>
        <v>15271.19</v>
      </c>
      <c r="E421" s="2">
        <v>0</v>
      </c>
      <c r="F421" s="2">
        <v>0</v>
      </c>
      <c r="G421" s="3">
        <f t="shared" si="12"/>
        <v>20866.628999999997</v>
      </c>
      <c r="H421" s="3">
        <f t="shared" si="13"/>
        <v>0.26000000000021828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64655.51</v>
      </c>
      <c r="E423" s="2">
        <v>0</v>
      </c>
      <c r="F423" s="2">
        <v>0</v>
      </c>
      <c r="G423" s="3">
        <f t="shared" si="12"/>
        <v>54569.250440000003</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795827.08000000007</v>
      </c>
      <c r="D637" s="2">
        <f>'PR-RAS'!E643</f>
        <v>844654.45000000019</v>
      </c>
      <c r="E637" s="2">
        <v>0</v>
      </c>
      <c r="F637" s="2">
        <v>0</v>
      </c>
      <c r="G637" s="3">
        <f t="shared" si="14"/>
        <v>1580546.4832800003</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799695.95000000019</v>
      </c>
      <c r="D638" s="2">
        <f>'PR-RAS'!E644</f>
        <v>916175.67</v>
      </c>
      <c r="E638" s="2">
        <v>0</v>
      </c>
      <c r="F638" s="2">
        <v>0</v>
      </c>
      <c r="G638" s="3">
        <f t="shared" si="14"/>
        <v>1676614.1237300001</v>
      </c>
      <c r="H638" s="3">
        <f t="shared" si="15"/>
        <v>0.37999999977182597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3868.8700000001118</v>
      </c>
      <c r="D640" s="2">
        <f>'PR-RAS'!E646</f>
        <v>71521.219999999856</v>
      </c>
      <c r="E640" s="2">
        <v>0</v>
      </c>
      <c r="F640" s="2">
        <v>0</v>
      </c>
      <c r="G640" s="3">
        <f t="shared" si="14"/>
        <v>93876.32708999989</v>
      </c>
      <c r="H640" s="3">
        <f t="shared" si="15"/>
        <v>0.34999999974388629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19140.07</v>
      </c>
      <c r="D641" s="2">
        <f>'PR-RAS'!E647</f>
        <v>15271.19</v>
      </c>
      <c r="E641" s="2">
        <v>0</v>
      </c>
      <c r="F641" s="2">
        <v>0</v>
      </c>
      <c r="G641" s="3">
        <f t="shared" si="14"/>
        <v>31796.768</v>
      </c>
      <c r="H641" s="3">
        <f t="shared" si="15"/>
        <v>0.26000000000021828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15271.199999999888</v>
      </c>
      <c r="D643" s="2">
        <f>'PR-RAS'!E649</f>
        <v>0</v>
      </c>
      <c r="E643" s="2">
        <v>0</v>
      </c>
      <c r="F643" s="2">
        <v>0</v>
      </c>
      <c r="G643" s="3">
        <f t="shared" si="14"/>
        <v>9804.1103999999286</v>
      </c>
      <c r="H643" s="3">
        <f t="shared" si="15"/>
        <v>0.19999999988795025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56250.029999999853</v>
      </c>
      <c r="E644" s="2">
        <v>0</v>
      </c>
      <c r="F644" s="2">
        <v>0</v>
      </c>
      <c r="G644" s="3">
        <f t="shared" si="14"/>
        <v>72337.538579999818</v>
      </c>
      <c r="H644" s="3">
        <f t="shared" si="15"/>
        <v>2.9999999853316694E-2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57376.49</v>
      </c>
      <c r="D645" s="2">
        <f>'PR-RAS'!E651</f>
        <v>0</v>
      </c>
      <c r="E645" s="2">
        <v>0</v>
      </c>
      <c r="F645" s="2">
        <v>0</v>
      </c>
      <c r="G645" s="3">
        <f t="shared" si="14"/>
        <v>36950.459560000003</v>
      </c>
      <c r="H645" s="3">
        <f t="shared" si="15"/>
        <v>0.48999999999796273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19428.91</v>
      </c>
      <c r="D646" s="2">
        <f>'PR-RAS'!E653</f>
        <v>16684.310000000001</v>
      </c>
      <c r="E646" s="2">
        <v>0</v>
      </c>
      <c r="F646" s="2">
        <v>0</v>
      </c>
      <c r="G646" s="3">
        <f t="shared" si="14"/>
        <v>34054.406849999999</v>
      </c>
      <c r="H646" s="3">
        <f t="shared" si="15"/>
        <v>0.40000000000145519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113920.56</v>
      </c>
      <c r="D647" s="2">
        <f>'PR-RAS'!E654</f>
        <v>68400.149999999994</v>
      </c>
      <c r="E647" s="2">
        <v>0</v>
      </c>
      <c r="F647" s="2">
        <v>0</v>
      </c>
      <c r="G647" s="3">
        <f t="shared" si="14"/>
        <v>161965.67556</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116665.16</v>
      </c>
      <c r="D648" s="2">
        <f>'PR-RAS'!E655</f>
        <v>85084.46</v>
      </c>
      <c r="E648" s="2">
        <v>0</v>
      </c>
      <c r="F648" s="2">
        <v>0</v>
      </c>
      <c r="G648" s="3">
        <f t="shared" si="14"/>
        <v>185581.64976000003</v>
      </c>
      <c r="H648" s="3">
        <f t="shared" si="15"/>
        <v>0.6200000000098953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16684.309999999998</v>
      </c>
      <c r="D649" s="2">
        <f>'PR-RAS'!E656</f>
        <v>0</v>
      </c>
      <c r="E649" s="2">
        <v>0</v>
      </c>
      <c r="F649" s="2">
        <v>0</v>
      </c>
      <c r="G649" s="3">
        <f t="shared" si="14"/>
        <v>10811.432879999998</v>
      </c>
      <c r="H649" s="3">
        <f t="shared" si="15"/>
        <v>0.30999999999767169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2247.5700000000002</v>
      </c>
      <c r="D665" s="2">
        <f>'PR-RAS'!E672</f>
        <v>1500.01</v>
      </c>
      <c r="E665" s="2">
        <v>0</v>
      </c>
      <c r="F665" s="2">
        <v>0</v>
      </c>
      <c r="G665" s="3">
        <f t="shared" si="14"/>
        <v>3484.3997600000002</v>
      </c>
      <c r="H665" s="3">
        <f t="shared" si="15"/>
        <v>0.4399999999998272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711890.16</v>
      </c>
      <c r="D676" s="2">
        <f>'PR-RAS'!E683</f>
        <v>769917.03</v>
      </c>
      <c r="E676" s="2">
        <v>0</v>
      </c>
      <c r="F676" s="2">
        <v>0</v>
      </c>
      <c r="G676" s="3">
        <f t="shared" si="14"/>
        <v>1519913.8485000003</v>
      </c>
      <c r="H676" s="3">
        <f t="shared" si="15"/>
        <v>0.19000000006053597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3025.18</v>
      </c>
      <c r="D678" s="2">
        <f>'PR-RAS'!E685</f>
        <v>2688.67</v>
      </c>
      <c r="E678" s="2">
        <v>0</v>
      </c>
      <c r="F678" s="2">
        <v>0</v>
      </c>
      <c r="G678" s="3">
        <f t="shared" si="14"/>
        <v>5688.5060400000011</v>
      </c>
      <c r="H678" s="3">
        <f t="shared" si="15"/>
        <v>0.50999999999976353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3665.45</v>
      </c>
      <c r="D696" s="2">
        <f>'PR-RAS'!E703</f>
        <v>0</v>
      </c>
      <c r="E696" s="2">
        <v>0</v>
      </c>
      <c r="F696" s="2">
        <v>0</v>
      </c>
      <c r="G696" s="3">
        <f t="shared" si="14"/>
        <v>2547.4877499999998</v>
      </c>
      <c r="H696" s="3">
        <f t="shared" si="15"/>
        <v>0.4499999999998181</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5493.5</v>
      </c>
      <c r="D717" s="2">
        <f>'PR-RAS'!E724</f>
        <v>3922</v>
      </c>
      <c r="E717" s="2">
        <v>0</v>
      </c>
      <c r="F717" s="2">
        <v>0</v>
      </c>
      <c r="G717" s="3">
        <f t="shared" si="14"/>
        <v>9549.65</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662.16</v>
      </c>
      <c r="E726" s="2">
        <v>0</v>
      </c>
      <c r="F726" s="2">
        <v>0</v>
      </c>
      <c r="G726" s="3">
        <f t="shared" si="14"/>
        <v>1280.1759999999999</v>
      </c>
      <c r="H726" s="3">
        <f t="shared" si="15"/>
        <v>0.59999999999996589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17584.73</v>
      </c>
      <c r="D727" s="2">
        <f>'PR-RAS'!E734</f>
        <v>20453.919999999998</v>
      </c>
      <c r="E727" s="2">
        <v>0</v>
      </c>
      <c r="F727" s="2">
        <v>0</v>
      </c>
      <c r="G727" s="3">
        <f t="shared" si="14"/>
        <v>42465.60581999999</v>
      </c>
      <c r="H727" s="3">
        <f t="shared" si="15"/>
        <v>0.35000000000218279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1185.5999999999999</v>
      </c>
      <c r="E729" s="2">
        <v>0</v>
      </c>
      <c r="F729" s="2">
        <v>0</v>
      </c>
      <c r="G729" s="3">
        <f t="shared" si="14"/>
        <v>1790.0063999999998</v>
      </c>
      <c r="H729" s="3">
        <f t="shared" si="15"/>
        <v>0.80000000000009663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875</v>
      </c>
      <c r="D733" s="2">
        <f>'PR-RAS'!E740</f>
        <v>0</v>
      </c>
      <c r="E733" s="2">
        <v>0</v>
      </c>
      <c r="F733" s="2">
        <v>0</v>
      </c>
      <c r="G733" s="3">
        <f t="shared" si="14"/>
        <v>640.5</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5560.31</v>
      </c>
      <c r="D848" s="2">
        <f>'PR-RAS'!E855</f>
        <v>4585.53</v>
      </c>
      <c r="E848" s="2">
        <v>0</v>
      </c>
      <c r="F848" s="2">
        <v>0</v>
      </c>
      <c r="G848" s="3">
        <f t="shared" si="34"/>
        <v>12477.470389999999</v>
      </c>
      <c r="H848" s="3">
        <f t="shared" si="35"/>
        <v>0.78000000000065484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717317.11999999988</v>
      </c>
      <c r="D1011" s="7">
        <f>BILANCA!E6</f>
        <v>697783.77999999991</v>
      </c>
      <c r="E1011" s="7">
        <v>0</v>
      </c>
      <c r="F1011" s="7">
        <v>0</v>
      </c>
      <c r="G1011" s="8">
        <f t="shared" ref="G1011:G1306" si="38">B1011/1000*C1011+B1011/500*D1011</f>
        <v>2112.8846800000001</v>
      </c>
      <c r="H1011" s="8">
        <f t="shared" si="35"/>
        <v>0.33999999996740371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643229.40999999992</v>
      </c>
      <c r="D1012" s="2">
        <f>BILANCA!E7</f>
        <v>621033.57999999996</v>
      </c>
      <c r="E1012" s="2">
        <v>0</v>
      </c>
      <c r="F1012" s="2">
        <v>0</v>
      </c>
      <c r="G1012" s="3">
        <f t="shared" si="38"/>
        <v>3770.5931399999995</v>
      </c>
      <c r="H1012" s="3">
        <f t="shared" si="35"/>
        <v>0.82999999995809048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643229.40999999992</v>
      </c>
      <c r="D1017" s="2">
        <f>BILANCA!E12</f>
        <v>621033.57999999996</v>
      </c>
      <c r="E1017" s="2">
        <v>0</v>
      </c>
      <c r="F1017" s="2">
        <v>0</v>
      </c>
      <c r="G1017" s="3">
        <f t="shared" si="38"/>
        <v>13197.075989999999</v>
      </c>
      <c r="H1017" s="3">
        <f t="shared" si="35"/>
        <v>0.82999999995809048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587817.44999999995</v>
      </c>
      <c r="D1018" s="2">
        <f>BILANCA!E13</f>
        <v>577730.68999999994</v>
      </c>
      <c r="E1018" s="2">
        <v>0</v>
      </c>
      <c r="F1018" s="2">
        <v>0</v>
      </c>
      <c r="G1018" s="3">
        <f t="shared" si="38"/>
        <v>13946.23064</v>
      </c>
      <c r="H1018" s="3">
        <f t="shared" si="35"/>
        <v>0.76000000000931323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806940.82</v>
      </c>
      <c r="D1020" s="2">
        <f>BILANCA!E15</f>
        <v>806940.82</v>
      </c>
      <c r="E1020" s="2">
        <v>0</v>
      </c>
      <c r="F1020" s="2">
        <v>0</v>
      </c>
      <c r="G1020" s="3">
        <f t="shared" si="38"/>
        <v>24208.224600000001</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219123.37</v>
      </c>
      <c r="D1023" s="2">
        <f>BILANCA!E18</f>
        <v>229210.13</v>
      </c>
      <c r="E1023" s="2">
        <v>0</v>
      </c>
      <c r="F1023" s="2">
        <v>0</v>
      </c>
      <c r="G1023" s="3">
        <f t="shared" si="38"/>
        <v>8808.0671899999998</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32665.169999999984</v>
      </c>
      <c r="D1024" s="2">
        <f>BILANCA!E19</f>
        <v>22264.149999999994</v>
      </c>
      <c r="E1024" s="2">
        <v>0</v>
      </c>
      <c r="F1024" s="2">
        <v>0</v>
      </c>
      <c r="G1024" s="3">
        <f t="shared" si="38"/>
        <v>1080.7085799999995</v>
      </c>
      <c r="H1024" s="3">
        <f t="shared" si="35"/>
        <v>0.31999999997788109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92347.83</v>
      </c>
      <c r="D1025" s="2">
        <f>BILANCA!E20</f>
        <v>92347.83</v>
      </c>
      <c r="E1025" s="2">
        <v>0</v>
      </c>
      <c r="F1025" s="2">
        <v>0</v>
      </c>
      <c r="G1025" s="3">
        <f t="shared" si="38"/>
        <v>4155.6523499999994</v>
      </c>
      <c r="H1025" s="3">
        <f t="shared" si="3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3319.73</v>
      </c>
      <c r="D1030" s="2">
        <f>BILANCA!E25</f>
        <v>3319.73</v>
      </c>
      <c r="E1030" s="2">
        <v>0</v>
      </c>
      <c r="F1030" s="2">
        <v>0</v>
      </c>
      <c r="G1030" s="3">
        <f t="shared" si="38"/>
        <v>199.18379999999999</v>
      </c>
      <c r="H1030" s="3">
        <f t="shared" si="35"/>
        <v>0.53999999999996362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47831.93</v>
      </c>
      <c r="D1031" s="2">
        <f>BILANCA!E26</f>
        <v>52592.34</v>
      </c>
      <c r="E1031" s="2">
        <v>0</v>
      </c>
      <c r="F1031" s="2">
        <v>0</v>
      </c>
      <c r="G1031" s="3">
        <f t="shared" si="38"/>
        <v>3213.34881</v>
      </c>
      <c r="H1031" s="3">
        <f t="shared" si="35"/>
        <v>0.4099999999962165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110834.32</v>
      </c>
      <c r="D1033" s="2">
        <f>BILANCA!E28</f>
        <v>125995.75</v>
      </c>
      <c r="E1033" s="2">
        <v>0</v>
      </c>
      <c r="F1033" s="2">
        <v>0</v>
      </c>
      <c r="G1033" s="3">
        <f t="shared" si="38"/>
        <v>8344.9938600000005</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22746.79</v>
      </c>
      <c r="D1040" s="2">
        <f>BILANCA!E35</f>
        <v>21038.74</v>
      </c>
      <c r="E1040" s="2">
        <v>0</v>
      </c>
      <c r="F1040" s="2">
        <v>0</v>
      </c>
      <c r="G1040" s="3">
        <f t="shared" si="38"/>
        <v>1944.7280999999998</v>
      </c>
      <c r="H1040" s="3">
        <f t="shared" si="35"/>
        <v>0.46999999999752617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26232.7</v>
      </c>
      <c r="D1041" s="2">
        <f>BILANCA!E36</f>
        <v>29784.33</v>
      </c>
      <c r="E1041" s="2">
        <v>0</v>
      </c>
      <c r="F1041" s="2">
        <v>0</v>
      </c>
      <c r="G1041" s="3">
        <f t="shared" si="38"/>
        <v>2659.8421600000001</v>
      </c>
      <c r="H1041" s="3">
        <f t="shared" si="35"/>
        <v>0.63000000000101863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3485.91</v>
      </c>
      <c r="D1045" s="2">
        <f>BILANCA!E40</f>
        <v>8745.59</v>
      </c>
      <c r="E1045" s="2">
        <v>0</v>
      </c>
      <c r="F1045" s="2">
        <v>0</v>
      </c>
      <c r="G1045" s="3">
        <f t="shared" si="38"/>
        <v>734.19815000000006</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54954.41</v>
      </c>
      <c r="D1059" s="2">
        <f>BILANCA!E54</f>
        <v>46135.42</v>
      </c>
      <c r="E1059" s="2">
        <v>0</v>
      </c>
      <c r="F1059" s="2">
        <v>0</v>
      </c>
      <c r="G1059" s="3">
        <f t="shared" si="38"/>
        <v>7214.0372500000003</v>
      </c>
      <c r="H1059" s="3">
        <f t="shared" si="35"/>
        <v>0.83000000000174623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54954.41</v>
      </c>
      <c r="D1060" s="2">
        <f>BILANCA!E55</f>
        <v>46135.42</v>
      </c>
      <c r="E1060" s="2">
        <v>0</v>
      </c>
      <c r="F1060" s="2">
        <v>0</v>
      </c>
      <c r="G1060" s="3">
        <f t="shared" si="38"/>
        <v>7361.2625000000007</v>
      </c>
      <c r="H1060" s="3">
        <f t="shared" si="35"/>
        <v>0.83000000000174623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74087.709999999992</v>
      </c>
      <c r="D1074" s="2">
        <f>BILANCA!E69</f>
        <v>76750.2</v>
      </c>
      <c r="E1074" s="2">
        <v>0</v>
      </c>
      <c r="F1074" s="2">
        <v>0</v>
      </c>
      <c r="G1074" s="3">
        <f t="shared" si="38"/>
        <v>14565.639039999998</v>
      </c>
      <c r="H1074" s="3">
        <f t="shared" si="3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16684.310000000001</v>
      </c>
      <c r="D1075" s="2">
        <f>BILANCA!E70</f>
        <v>0</v>
      </c>
      <c r="E1075" s="2">
        <v>0</v>
      </c>
      <c r="F1075" s="2">
        <v>0</v>
      </c>
      <c r="G1075" s="3">
        <f t="shared" si="38"/>
        <v>1084.4801500000001</v>
      </c>
      <c r="H1075" s="3">
        <f t="shared" si="35"/>
        <v>0.31000000000130967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16684.310000000001</v>
      </c>
      <c r="D1076" s="2">
        <f>BILANCA!E71</f>
        <v>0</v>
      </c>
      <c r="E1076" s="2">
        <v>0</v>
      </c>
      <c r="F1076" s="2">
        <v>0</v>
      </c>
      <c r="G1076" s="3">
        <f t="shared" si="38"/>
        <v>1101.1644600000002</v>
      </c>
      <c r="H1076" s="3">
        <f t="shared" si="35"/>
        <v>0.31000000000130967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16684.310000000001</v>
      </c>
      <c r="D1078" s="2">
        <f>BILANCA!E73</f>
        <v>0</v>
      </c>
      <c r="E1078" s="2">
        <v>0</v>
      </c>
      <c r="F1078" s="2">
        <v>0</v>
      </c>
      <c r="G1078" s="3">
        <f t="shared" si="38"/>
        <v>1134.5330800000002</v>
      </c>
      <c r="H1078" s="3">
        <f t="shared" si="35"/>
        <v>0.31000000000130967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26.91</v>
      </c>
      <c r="D1087" s="2">
        <f>BILANCA!E82</f>
        <v>0</v>
      </c>
      <c r="E1087" s="2">
        <v>0</v>
      </c>
      <c r="F1087" s="2">
        <v>0</v>
      </c>
      <c r="G1087" s="3">
        <f t="shared" si="38"/>
        <v>2.0720700000000001</v>
      </c>
      <c r="H1087" s="3">
        <f t="shared" si="35"/>
        <v>8.9999999999999858E-2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26.91</v>
      </c>
      <c r="D1092" s="2">
        <f>BILANCA!E87</f>
        <v>0</v>
      </c>
      <c r="E1092" s="2">
        <v>0</v>
      </c>
      <c r="F1092" s="2">
        <v>0</v>
      </c>
      <c r="G1092" s="3">
        <f t="shared" si="38"/>
        <v>2.20662</v>
      </c>
      <c r="H1092" s="3">
        <f t="shared" si="35"/>
        <v>8.9999999999999858E-2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76750.2</v>
      </c>
      <c r="E1152" s="2">
        <v>0</v>
      </c>
      <c r="F1152" s="2">
        <v>0</v>
      </c>
      <c r="G1152" s="3">
        <f t="shared" si="38"/>
        <v>21797.056799999998</v>
      </c>
      <c r="H1152" s="3">
        <f t="shared" si="41"/>
        <v>0.19999999999708962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64655.51</v>
      </c>
      <c r="E1155" s="2">
        <v>0</v>
      </c>
      <c r="F1155" s="2">
        <v>0</v>
      </c>
      <c r="G1155" s="3">
        <f t="shared" si="38"/>
        <v>18750.097900000001</v>
      </c>
      <c r="H1155" s="3">
        <f t="shared" si="41"/>
        <v>0.48999999999796273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64655.51</v>
      </c>
      <c r="E1161" s="2">
        <v>0</v>
      </c>
      <c r="F1161" s="2">
        <v>0</v>
      </c>
      <c r="G1161" s="3">
        <f t="shared" si="38"/>
        <v>19525.964019999999</v>
      </c>
      <c r="H1161" s="3">
        <f t="shared" si="41"/>
        <v>0.48999999999796273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12094.69</v>
      </c>
      <c r="E1167" s="2">
        <v>0</v>
      </c>
      <c r="F1167" s="2">
        <v>0</v>
      </c>
      <c r="G1167" s="3">
        <f t="shared" si="38"/>
        <v>3797.7326600000001</v>
      </c>
      <c r="H1167" s="3">
        <f t="shared" si="41"/>
        <v>0.30999999999949068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57376.49</v>
      </c>
      <c r="D1176" s="2">
        <f>BILANCA!E171</f>
        <v>0</v>
      </c>
      <c r="E1176" s="2">
        <v>0</v>
      </c>
      <c r="F1176" s="2">
        <v>0</v>
      </c>
      <c r="G1176" s="3">
        <f t="shared" si="38"/>
        <v>9524.4973399999999</v>
      </c>
      <c r="H1176" s="3">
        <f t="shared" si="41"/>
        <v>0.48999999999796273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57376.49</v>
      </c>
      <c r="D1179" s="2">
        <f>BILANCA!E174</f>
        <v>0</v>
      </c>
      <c r="E1179" s="2">
        <v>0</v>
      </c>
      <c r="F1179" s="2">
        <v>0</v>
      </c>
      <c r="G1179" s="3">
        <f t="shared" si="38"/>
        <v>9696.6268099999998</v>
      </c>
      <c r="H1179" s="3">
        <f t="shared" si="41"/>
        <v>0.48999999999796273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717317.11999999988</v>
      </c>
      <c r="D1180" s="2">
        <f>BILANCA!E176</f>
        <v>697783.78</v>
      </c>
      <c r="E1180" s="2">
        <v>0</v>
      </c>
      <c r="F1180" s="2">
        <v>0</v>
      </c>
      <c r="G1180" s="3">
        <f t="shared" si="38"/>
        <v>359190.39560000005</v>
      </c>
      <c r="H1180" s="3">
        <f t="shared" si="41"/>
        <v>0.33999999985098839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60237.46</v>
      </c>
      <c r="D1181" s="2">
        <f>BILANCA!E177</f>
        <v>69765.66</v>
      </c>
      <c r="E1181" s="2">
        <v>0</v>
      </c>
      <c r="F1181" s="2">
        <v>0</v>
      </c>
      <c r="G1181" s="3">
        <f t="shared" si="38"/>
        <v>34160.461380000008</v>
      </c>
      <c r="H1181" s="3">
        <f t="shared" si="41"/>
        <v>0.79999999999563443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60237.46</v>
      </c>
      <c r="D1182" s="2">
        <f>BILANCA!E178</f>
        <v>69765.66</v>
      </c>
      <c r="E1182" s="2">
        <v>0</v>
      </c>
      <c r="F1182" s="2">
        <v>0</v>
      </c>
      <c r="G1182" s="3">
        <f t="shared" si="38"/>
        <v>34360.230159999999</v>
      </c>
      <c r="H1182" s="3">
        <f t="shared" si="41"/>
        <v>0.79999999999563443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55915.43</v>
      </c>
      <c r="D1183" s="2">
        <f>BILANCA!E179</f>
        <v>63295.519999999997</v>
      </c>
      <c r="E1183" s="2">
        <v>0</v>
      </c>
      <c r="F1183" s="2">
        <v>0</v>
      </c>
      <c r="G1183" s="3">
        <f t="shared" si="38"/>
        <v>31573.619309999998</v>
      </c>
      <c r="H1183" s="3">
        <f t="shared" si="41"/>
        <v>0.91000000000349246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4236.42</v>
      </c>
      <c r="D1184" s="2">
        <f>BILANCA!E180</f>
        <v>6470.14</v>
      </c>
      <c r="E1184" s="2">
        <v>0</v>
      </c>
      <c r="F1184" s="2">
        <v>0</v>
      </c>
      <c r="G1184" s="3">
        <f t="shared" si="38"/>
        <v>2988.7458000000001</v>
      </c>
      <c r="H1184" s="3">
        <f t="shared" si="41"/>
        <v>0.56000000000040018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58.7</v>
      </c>
      <c r="D1185" s="2">
        <f>BILANCA!E181</f>
        <v>0</v>
      </c>
      <c r="E1185" s="2">
        <v>0</v>
      </c>
      <c r="F1185" s="2">
        <v>0</v>
      </c>
      <c r="G1185" s="3">
        <f t="shared" si="38"/>
        <v>10.272499999999999</v>
      </c>
      <c r="H1185" s="3">
        <f t="shared" si="41"/>
        <v>0.29999999999999716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58.7</v>
      </c>
      <c r="D1188" s="2">
        <f>BILANCA!E184</f>
        <v>0</v>
      </c>
      <c r="E1188" s="2">
        <v>0</v>
      </c>
      <c r="F1188" s="2">
        <v>0</v>
      </c>
      <c r="G1188" s="3">
        <f t="shared" si="38"/>
        <v>10.448600000000001</v>
      </c>
      <c r="H1188" s="3">
        <f t="shared" si="41"/>
        <v>0.29999999999999716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26.91</v>
      </c>
      <c r="D1200" s="2">
        <f>BILANCA!E196</f>
        <v>0</v>
      </c>
      <c r="E1200" s="2">
        <v>0</v>
      </c>
      <c r="F1200" s="2">
        <v>0</v>
      </c>
      <c r="G1200" s="3">
        <f t="shared" si="38"/>
        <v>5.1128999999999998</v>
      </c>
      <c r="H1200" s="3">
        <f t="shared" si="41"/>
        <v>8.9999999999999858E-2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657079.65999999992</v>
      </c>
      <c r="D1255" s="2">
        <f>BILANCA!E251</f>
        <v>628018.12</v>
      </c>
      <c r="E1255" s="2">
        <v>0</v>
      </c>
      <c r="F1255" s="2">
        <v>0</v>
      </c>
      <c r="G1255" s="3">
        <f t="shared" si="38"/>
        <v>468713.39549999998</v>
      </c>
      <c r="H1255" s="3">
        <f t="shared" si="41"/>
        <v>0.46000000007916242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641808.47</v>
      </c>
      <c r="D1256" s="2">
        <f>BILANCA!E252</f>
        <v>619612.64</v>
      </c>
      <c r="E1256" s="2">
        <v>0</v>
      </c>
      <c r="F1256" s="2">
        <v>0</v>
      </c>
      <c r="G1256" s="3">
        <f t="shared" si="38"/>
        <v>462734.30249999999</v>
      </c>
      <c r="H1256" s="3">
        <f t="shared" si="41"/>
        <v>0.82999999995809048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641808.47</v>
      </c>
      <c r="D1257" s="2">
        <f>BILANCA!E253</f>
        <v>619612.64</v>
      </c>
      <c r="E1257" s="2">
        <v>0</v>
      </c>
      <c r="F1257" s="2">
        <v>0</v>
      </c>
      <c r="G1257" s="3">
        <f t="shared" si="38"/>
        <v>464615.33625000005</v>
      </c>
      <c r="H1257" s="3">
        <f t="shared" si="41"/>
        <v>0.82999999995809048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15271.2</v>
      </c>
      <c r="D1259" s="2">
        <f>BILANCA!E255</f>
        <v>-56250.03</v>
      </c>
      <c r="E1259" s="2">
        <v>0</v>
      </c>
      <c r="F1259" s="2">
        <v>0</v>
      </c>
      <c r="G1259" s="3">
        <f t="shared" si="38"/>
        <v>-24209.986140000001</v>
      </c>
      <c r="H1259" s="3">
        <f t="shared" si="41"/>
        <v>0.22999999999956344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15271.2</v>
      </c>
      <c r="D1260" s="2">
        <f>BILANCA!E256</f>
        <v>0</v>
      </c>
      <c r="E1260" s="2">
        <v>0</v>
      </c>
      <c r="F1260" s="2">
        <v>0</v>
      </c>
      <c r="G1260" s="3">
        <f t="shared" si="38"/>
        <v>3817.8</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15271.2</v>
      </c>
      <c r="D1261" s="2">
        <f>BILANCA!E257</f>
        <v>0</v>
      </c>
      <c r="E1261" s="2">
        <v>0</v>
      </c>
      <c r="F1261" s="2">
        <v>0</v>
      </c>
      <c r="G1261" s="3">
        <f t="shared" si="38"/>
        <v>3833.0712000000003</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56250.03</v>
      </c>
      <c r="E1264" s="2">
        <v>0</v>
      </c>
      <c r="F1264" s="2">
        <v>0</v>
      </c>
      <c r="G1264" s="3">
        <f t="shared" si="38"/>
        <v>28575.015240000001</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56250.03</v>
      </c>
      <c r="E1265" s="2">
        <v>0</v>
      </c>
      <c r="F1265" s="2">
        <v>0</v>
      </c>
      <c r="G1265" s="3">
        <f t="shared" si="38"/>
        <v>28687.515299999999</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0.01</v>
      </c>
      <c r="D1268" s="2">
        <f>BILANCA!E264</f>
        <v>0</v>
      </c>
      <c r="E1268" s="2">
        <v>0</v>
      </c>
      <c r="F1268" s="2">
        <v>0</v>
      </c>
      <c r="G1268" s="3">
        <f>B1268/1000*C1268+B1268/500*D1268</f>
        <v>2.5800000000000003E-3</v>
      </c>
      <c r="H1268" s="3">
        <f>ABS(C1268-ROUND(C1268,0))+ABS(D1268-ROUND(D1268,0))</f>
        <v>0.01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0.01</v>
      </c>
      <c r="D1269" s="2">
        <f>BILANCA!E265</f>
        <v>0</v>
      </c>
      <c r="E1269" s="2">
        <v>0</v>
      </c>
      <c r="F1269" s="2">
        <v>0</v>
      </c>
      <c r="G1269" s="3">
        <f t="shared" ref="G1269:G1277" si="46">B1269/1000*C1269+B1269/500*D1269</f>
        <v>2.5900000000000003E-3</v>
      </c>
      <c r="H1269" s="3">
        <f t="shared" ref="H1269:H1277" si="47">ABS(C1269-ROUND(C1269,0))+ABS(D1269-ROUND(D1269,0))</f>
        <v>0.01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64655.51</v>
      </c>
      <c r="E1278" s="2">
        <v>0</v>
      </c>
      <c r="F1278" s="2">
        <v>0</v>
      </c>
      <c r="G1278" s="3">
        <f t="shared" si="38"/>
        <v>34655.353360000001</v>
      </c>
      <c r="H1278" s="3">
        <f t="shared" si="41"/>
        <v>0.48999999999796273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64655.51</v>
      </c>
      <c r="E1281" s="2">
        <v>0</v>
      </c>
      <c r="F1281" s="2">
        <v>0</v>
      </c>
      <c r="G1281" s="3">
        <f t="shared" si="48"/>
        <v>35043.286420000004</v>
      </c>
      <c r="H1281" s="3">
        <f t="shared" si="49"/>
        <v>0.48999999999796273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64655.51</v>
      </c>
      <c r="E1284" s="2">
        <v>0</v>
      </c>
      <c r="F1284" s="2">
        <v>0</v>
      </c>
      <c r="G1284" s="3">
        <f t="shared" si="48"/>
        <v>35431.219480000007</v>
      </c>
      <c r="H1284" s="3">
        <f t="shared" si="49"/>
        <v>0.48999999999796273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76750.2</v>
      </c>
      <c r="E1306" s="2">
        <v>0</v>
      </c>
      <c r="F1306" s="2">
        <v>0</v>
      </c>
      <c r="G1306" s="3">
        <f t="shared" si="38"/>
        <v>45436.118399999999</v>
      </c>
      <c r="H1306" s="3">
        <f t="shared" si="41"/>
        <v>0.19999999999708962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26.91</v>
      </c>
      <c r="D1311" s="2">
        <f>BILANCA!E308</f>
        <v>0</v>
      </c>
      <c r="E1311" s="2">
        <v>0</v>
      </c>
      <c r="F1311" s="2">
        <v>0</v>
      </c>
      <c r="G1311" s="3">
        <f t="shared" si="52"/>
        <v>8.0999099999999995</v>
      </c>
      <c r="H1311" s="3">
        <f t="shared" si="41"/>
        <v>8.9999999999999858E-2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12094.69</v>
      </c>
      <c r="E1338" s="2">
        <v>0</v>
      </c>
      <c r="F1338" s="2">
        <v>0</v>
      </c>
      <c r="G1338" s="3">
        <f t="shared" si="52"/>
        <v>7934.1166400000011</v>
      </c>
      <c r="H1338" s="3">
        <f t="shared" si="41"/>
        <v>0.30999999999949068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60237.46</v>
      </c>
      <c r="D1339" s="2">
        <f>BILANCA!E336</f>
        <v>0</v>
      </c>
      <c r="E1339" s="2">
        <v>0</v>
      </c>
      <c r="F1339" s="2">
        <v>0</v>
      </c>
      <c r="G1339" s="3">
        <f t="shared" si="52"/>
        <v>19818.124340000002</v>
      </c>
      <c r="H1339" s="3">
        <f t="shared" si="41"/>
        <v>0.45999999999912689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69765.66</v>
      </c>
      <c r="E1340" s="2">
        <v>0</v>
      </c>
      <c r="F1340" s="2">
        <v>0</v>
      </c>
      <c r="G1340" s="3">
        <f t="shared" si="52"/>
        <v>46045.335600000006</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799695.95000000007</v>
      </c>
      <c r="D1510" s="2">
        <f>'RAS-funkcijski'!E114</f>
        <v>916175.66999999993</v>
      </c>
      <c r="E1510" s="2">
        <v>0</v>
      </c>
      <c r="F1510" s="2">
        <v>0</v>
      </c>
      <c r="G1510" s="3">
        <f t="shared" si="52"/>
        <v>289525.20189999999</v>
      </c>
      <c r="H1510" s="3">
        <f t="shared" si="63"/>
        <v>0.38000000000465661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777050.16</v>
      </c>
      <c r="D1511" s="2">
        <f>'RAS-funkcijski'!E115</f>
        <v>888205.97</v>
      </c>
      <c r="E1511" s="2">
        <v>0</v>
      </c>
      <c r="F1511" s="2">
        <v>0</v>
      </c>
      <c r="G1511" s="3">
        <f t="shared" si="52"/>
        <v>283434.29310000001</v>
      </c>
      <c r="H1511" s="3">
        <f t="shared" si="63"/>
        <v>0.19000000006053597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777050.16</v>
      </c>
      <c r="D1513" s="2">
        <f>'RAS-funkcijski'!E117</f>
        <v>888205.97</v>
      </c>
      <c r="E1513" s="2">
        <v>0</v>
      </c>
      <c r="F1513" s="2">
        <v>0</v>
      </c>
      <c r="G1513" s="3">
        <f t="shared" si="52"/>
        <v>288541.21730000002</v>
      </c>
      <c r="H1513" s="3">
        <f t="shared" si="63"/>
        <v>0.19000000006053597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22450.65</v>
      </c>
      <c r="D1522" s="2">
        <f>'RAS-funkcijski'!E126</f>
        <v>27297.759999999998</v>
      </c>
      <c r="E1522" s="2">
        <v>0</v>
      </c>
      <c r="F1522" s="2">
        <v>0</v>
      </c>
      <c r="G1522" s="3">
        <f t="shared" si="52"/>
        <v>9399.6327399999991</v>
      </c>
      <c r="H1522" s="3">
        <f t="shared" si="63"/>
        <v>0.59000000000014552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671.94</v>
      </c>
      <c r="E1523" s="2">
        <v>0</v>
      </c>
      <c r="F1523" s="2">
        <v>0</v>
      </c>
      <c r="G1523" s="3">
        <f t="shared" si="52"/>
        <v>165.29724000000002</v>
      </c>
      <c r="H1523" s="3">
        <f t="shared" si="63"/>
        <v>5.999999999994543E-2</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195.14</v>
      </c>
      <c r="D1524" s="2">
        <f>'RAS-funkcijski'!E128</f>
        <v>0</v>
      </c>
      <c r="E1524" s="2">
        <v>0</v>
      </c>
      <c r="F1524" s="2">
        <v>0</v>
      </c>
      <c r="G1524" s="3">
        <f t="shared" si="52"/>
        <v>24.19736</v>
      </c>
      <c r="H1524" s="3">
        <f t="shared" si="63"/>
        <v>0.13999999999998636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799695.95000000007</v>
      </c>
      <c r="D1537" s="14">
        <f>'RAS-funkcijski'!E141</f>
        <v>916175.66999999993</v>
      </c>
      <c r="E1537" s="14">
        <v>0</v>
      </c>
      <c r="F1537" s="14">
        <v>0</v>
      </c>
      <c r="G1537" s="15">
        <f t="shared" si="52"/>
        <v>360590.47873000003</v>
      </c>
      <c r="H1537" s="15">
        <f t="shared" si="63"/>
        <v>0.38000000000465661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32985.83</v>
      </c>
      <c r="D1538" s="7">
        <f>'P-VRIO'!E5</f>
        <v>32985.83</v>
      </c>
      <c r="E1538" s="7">
        <v>0</v>
      </c>
      <c r="F1538" s="7">
        <v>0</v>
      </c>
      <c r="G1538" s="8">
        <f t="shared" si="52"/>
        <v>98.957490000000007</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32985.83</v>
      </c>
      <c r="D1539" s="2">
        <f>'P-VRIO'!E6</f>
        <v>32985.83</v>
      </c>
      <c r="E1539" s="2">
        <v>0</v>
      </c>
      <c r="F1539" s="2">
        <v>0</v>
      </c>
      <c r="G1539" s="3">
        <f t="shared" si="52"/>
        <v>197.91498000000001</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32985.83</v>
      </c>
      <c r="D1540" s="2">
        <f>'P-VRIO'!E7</f>
        <v>32985.83</v>
      </c>
      <c r="E1540" s="2">
        <v>0</v>
      </c>
      <c r="F1540" s="2">
        <v>0</v>
      </c>
      <c r="G1540" s="3">
        <f t="shared" si="52"/>
        <v>296.87247000000002</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32985.83</v>
      </c>
      <c r="D1542" s="2">
        <f>'P-VRIO'!E9</f>
        <v>32985.83</v>
      </c>
      <c r="E1542" s="2">
        <v>0</v>
      </c>
      <c r="F1542" s="2">
        <v>0</v>
      </c>
      <c r="G1542" s="3">
        <f t="shared" si="52"/>
        <v>494.78745000000004</v>
      </c>
      <c r="H1542" s="3">
        <f t="shared" si="63"/>
        <v>0.33999999999650754</v>
      </c>
      <c r="I1542" s="11">
        <f t="shared" si="64"/>
        <v>168.22773299827199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60237.46</v>
      </c>
      <c r="D1582" s="7"/>
      <c r="E1582" s="7">
        <v>0</v>
      </c>
      <c r="F1582" s="7">
        <v>0</v>
      </c>
      <c r="G1582" s="8">
        <f t="shared" ref="G1582:G1686" si="70">B1582/1000*C1582</f>
        <v>60.237459999999999</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860372.92</v>
      </c>
      <c r="D1583" s="2">
        <v>0</v>
      </c>
      <c r="E1583" s="2">
        <v>0</v>
      </c>
      <c r="F1583" s="2">
        <v>0</v>
      </c>
      <c r="G1583" s="3">
        <f t="shared" si="70"/>
        <v>1720.74584</v>
      </c>
      <c r="H1583" s="3">
        <f t="shared" si="71"/>
        <v>7.9999999958090484E-2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850505.43</v>
      </c>
      <c r="D1585" s="2">
        <v>0</v>
      </c>
      <c r="E1585" s="2">
        <v>0</v>
      </c>
      <c r="F1585" s="2">
        <v>0</v>
      </c>
      <c r="G1585" s="3">
        <f t="shared" si="70"/>
        <v>3402.0217200000002</v>
      </c>
      <c r="H1585" s="3">
        <f t="shared" si="71"/>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754172.99</v>
      </c>
      <c r="D1586" s="2">
        <v>0</v>
      </c>
      <c r="E1586" s="2">
        <v>0</v>
      </c>
      <c r="F1586" s="2">
        <v>0</v>
      </c>
      <c r="G1586" s="3">
        <f t="shared" si="70"/>
        <v>3770.8649500000001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91530.81</v>
      </c>
      <c r="D1587" s="2">
        <v>0</v>
      </c>
      <c r="E1587" s="2">
        <v>0</v>
      </c>
      <c r="F1587" s="2">
        <v>0</v>
      </c>
      <c r="G1587" s="3">
        <f t="shared" si="70"/>
        <v>549.18485999999996</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216.1</v>
      </c>
      <c r="D1588" s="2">
        <v>0</v>
      </c>
      <c r="E1588" s="2">
        <v>0</v>
      </c>
      <c r="F1588" s="2">
        <v>0</v>
      </c>
      <c r="G1588" s="3">
        <f t="shared" si="70"/>
        <v>1.5126999999999999</v>
      </c>
      <c r="H1588" s="3">
        <f t="shared" si="71"/>
        <v>9.9999999999994316E-2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4585.53</v>
      </c>
      <c r="D1591" s="2">
        <v>0</v>
      </c>
      <c r="E1591" s="2">
        <v>0</v>
      </c>
      <c r="F1591" s="2">
        <v>0</v>
      </c>
      <c r="G1591" s="3">
        <f t="shared" si="70"/>
        <v>45.8553</v>
      </c>
      <c r="H1591" s="3">
        <f t="shared" si="71"/>
        <v>0.47000000000025466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8365</v>
      </c>
      <c r="D1594" s="2">
        <v>0</v>
      </c>
      <c r="E1594" s="2">
        <v>0</v>
      </c>
      <c r="F1594" s="2">
        <v>0</v>
      </c>
      <c r="G1594" s="3">
        <f t="shared" si="70"/>
        <v>108.74499999999999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1502.49</v>
      </c>
      <c r="D1601" s="2">
        <v>0</v>
      </c>
      <c r="E1601" s="2">
        <v>0</v>
      </c>
      <c r="F1601" s="2">
        <v>0</v>
      </c>
      <c r="G1601" s="3">
        <f>B1601/1000*C1601</f>
        <v>30.049800000000001</v>
      </c>
      <c r="H1601" s="3">
        <f>ABS(C1601-ROUND(C1601,0))</f>
        <v>0.49000000000000909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850844.72000000009</v>
      </c>
      <c r="D1602" s="2">
        <v>0</v>
      </c>
      <c r="E1602" s="2">
        <v>0</v>
      </c>
      <c r="F1602" s="2">
        <v>0</v>
      </c>
      <c r="G1602" s="3">
        <f t="shared" si="70"/>
        <v>17867.739120000002</v>
      </c>
      <c r="H1602" s="3">
        <f t="shared" si="71"/>
        <v>0.27999999991152436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840950.32000000007</v>
      </c>
      <c r="D1604" s="2">
        <v>0</v>
      </c>
      <c r="E1604" s="2">
        <v>0</v>
      </c>
      <c r="F1604" s="2">
        <v>0</v>
      </c>
      <c r="G1604" s="3">
        <f t="shared" si="70"/>
        <v>19341.857360000002</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746792.9</v>
      </c>
      <c r="D1605" s="2">
        <v>0</v>
      </c>
      <c r="E1605" s="2">
        <v>0</v>
      </c>
      <c r="F1605" s="2">
        <v>0</v>
      </c>
      <c r="G1605" s="3">
        <f t="shared" si="70"/>
        <v>17923.029600000002</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89297.09</v>
      </c>
      <c r="D1606" s="2">
        <v>0</v>
      </c>
      <c r="E1606" s="2">
        <v>0</v>
      </c>
      <c r="F1606" s="2">
        <v>0</v>
      </c>
      <c r="G1606" s="3">
        <f t="shared" si="70"/>
        <v>2232.4272500000002</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274.8</v>
      </c>
      <c r="D1607" s="2">
        <v>0</v>
      </c>
      <c r="E1607" s="2">
        <v>0</v>
      </c>
      <c r="F1607" s="2">
        <v>0</v>
      </c>
      <c r="G1607" s="3">
        <f t="shared" si="70"/>
        <v>7.1448</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4585.53</v>
      </c>
      <c r="D1610" s="2">
        <v>0</v>
      </c>
      <c r="E1610" s="2">
        <v>0</v>
      </c>
      <c r="F1610" s="2">
        <v>0</v>
      </c>
      <c r="G1610" s="3">
        <f t="shared" si="70"/>
        <v>132.98036999999999</v>
      </c>
      <c r="H1610" s="3">
        <f t="shared" si="71"/>
        <v>0.47000000000025466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8365</v>
      </c>
      <c r="D1613" s="2">
        <v>0</v>
      </c>
      <c r="E1613" s="2">
        <v>0</v>
      </c>
      <c r="F1613" s="2">
        <v>0</v>
      </c>
      <c r="G1613" s="3">
        <f t="shared" si="70"/>
        <v>267.68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1529.4</v>
      </c>
      <c r="D1620" s="2">
        <v>0</v>
      </c>
      <c r="E1620" s="2">
        <v>0</v>
      </c>
      <c r="F1620" s="2">
        <v>0</v>
      </c>
      <c r="G1620" s="3">
        <f>B1620/1000*C1620</f>
        <v>59.646600000000007</v>
      </c>
      <c r="H1620" s="3">
        <f>ABS(C1620-ROUND(C1620,0))</f>
        <v>0.40000000000009095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69765.659999999916</v>
      </c>
      <c r="D1621" s="2">
        <v>0</v>
      </c>
      <c r="E1621" s="2">
        <v>0</v>
      </c>
      <c r="F1621" s="2">
        <v>0</v>
      </c>
      <c r="G1621" s="3">
        <f t="shared" si="70"/>
        <v>2790.6263999999969</v>
      </c>
      <c r="H1621" s="3">
        <f t="shared" si="71"/>
        <v>0.34000000008381903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69765.66</v>
      </c>
      <c r="D1681" s="2">
        <v>0</v>
      </c>
      <c r="E1681" s="2">
        <v>0</v>
      </c>
      <c r="F1681" s="2">
        <v>0</v>
      </c>
      <c r="G1681" s="3">
        <f t="shared" si="70"/>
        <v>6976.5660000000007</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69765.66</v>
      </c>
      <c r="D1683" s="2">
        <v>0</v>
      </c>
      <c r="E1683" s="2">
        <v>0</v>
      </c>
      <c r="F1683" s="2">
        <v>0</v>
      </c>
      <c r="G1683" s="3">
        <f t="shared" si="70"/>
        <v>7116.0973199999999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16184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795827.08000000007</v>
      </c>
      <c r="I17" s="275">
        <f>'PR-RAS'!E6</f>
        <v>844654.45000000019</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784827.16000000015</v>
      </c>
      <c r="I18" s="275">
        <f>'PR-RAS'!E152</f>
        <v>905385.67</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15271.199999999888</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56250.029999999853</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643229.40999999992</v>
      </c>
      <c r="I22" s="275">
        <f>BILANCA!E7</f>
        <v>621033.57999999996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74087.709999999992</v>
      </c>
      <c r="I23" s="275">
        <f>BILANCA!E69</f>
        <v>76750.2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60237.46</v>
      </c>
      <c r="I24" s="275">
        <f>BILANCA!E177</f>
        <v>69765.66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657079.65999999992</v>
      </c>
      <c r="I25" s="275">
        <f>BILANCA!E251</f>
        <v>628018.12</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799695.95000000007</v>
      </c>
      <c r="I30" s="275">
        <f>'RAS-funkcijski'!E114</f>
        <v>916175.66999999993</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799695.95000000007</v>
      </c>
      <c r="I31" s="275">
        <f>'RAS-funkcijski'!E141</f>
        <v>916175.66999999993</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32985.83</v>
      </c>
      <c r="I33" s="275">
        <f>'P-VRIO'!E5</f>
        <v>32985.83</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60237.46</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69765.659999999916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69765.66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795827.08000000007</v>
      </c>
      <c r="E6" s="60">
        <f>E7+E43+E49+E82+E106+E125+E134+E140</f>
        <v>844654.45000000019</v>
      </c>
      <c r="F6" s="45">
        <f t="shared" ref="F6:F132" si="0">IF(D6&lt;&gt;0,IF(E6/D6&gt;=100,"&gt;&gt;100",E6/D6*100),"-")</f>
        <v>106.13542454473905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720828.36</v>
      </c>
      <c r="E49" s="60">
        <f>E50+E53+E58+E61+E64+E68+E71+E74+E77</f>
        <v>774105.71000000008</v>
      </c>
      <c r="F49" s="45">
        <f t="shared" si="0"/>
        <v>107.39112845116139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2247.5700000000002</v>
      </c>
      <c r="E58" s="60">
        <f t="shared" si="9"/>
        <v>1500.01</v>
      </c>
      <c r="F58" s="45">
        <f t="shared" si="0"/>
        <v>66.739189435701661</v>
      </c>
    </row>
    <row r="59" spans="1:6" ht="24" x14ac:dyDescent="0.2">
      <c r="A59" s="63">
        <v>6331</v>
      </c>
      <c r="B59" s="65" t="s">
        <v>121</v>
      </c>
      <c r="C59" s="247" t="s">
        <v>122</v>
      </c>
      <c r="D59" s="194">
        <v>2247.5700000000002</v>
      </c>
      <c r="E59" s="194">
        <v>1500.01</v>
      </c>
      <c r="F59" s="45">
        <f t="shared" si="0"/>
        <v>66.739189435701661</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714915.34000000008</v>
      </c>
      <c r="E68" s="60">
        <f t="shared" si="11"/>
        <v>772605.70000000007</v>
      </c>
      <c r="F68" s="45">
        <f t="shared" si="0"/>
        <v>108.06953729654198</v>
      </c>
    </row>
    <row r="69" spans="1:6" ht="12.75" customHeight="1" x14ac:dyDescent="0.2">
      <c r="A69" s="63" t="s">
        <v>141</v>
      </c>
      <c r="B69" s="64" t="s">
        <v>142</v>
      </c>
      <c r="C69" s="247" t="s">
        <v>141</v>
      </c>
      <c r="D69" s="194">
        <v>711890.16</v>
      </c>
      <c r="E69" s="194">
        <v>769917.03</v>
      </c>
      <c r="F69" s="45">
        <f t="shared" si="0"/>
        <v>108.15109875939288</v>
      </c>
    </row>
    <row r="70" spans="1:6" ht="24" x14ac:dyDescent="0.2">
      <c r="A70" s="63" t="s">
        <v>143</v>
      </c>
      <c r="B70" s="64" t="s">
        <v>144</v>
      </c>
      <c r="C70" s="247" t="s">
        <v>143</v>
      </c>
      <c r="D70" s="194">
        <v>3025.18</v>
      </c>
      <c r="E70" s="194">
        <v>2688.67</v>
      </c>
      <c r="F70" s="45">
        <f t="shared" si="0"/>
        <v>88.876364381623588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3665.45</v>
      </c>
      <c r="E74" s="60">
        <f t="shared" si="13"/>
        <v>0</v>
      </c>
      <c r="F74" s="45">
        <f t="shared" si="0"/>
        <v>0</v>
      </c>
    </row>
    <row r="75" spans="1:6" ht="12.75" customHeight="1" x14ac:dyDescent="0.2">
      <c r="A75" s="63" t="s">
        <v>153</v>
      </c>
      <c r="B75" s="65" t="s">
        <v>154</v>
      </c>
      <c r="C75" s="247" t="s">
        <v>153</v>
      </c>
      <c r="D75" s="194">
        <v>3665.45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18.559999999999999</v>
      </c>
      <c r="E82" s="60">
        <f t="shared" si="15"/>
        <v>0</v>
      </c>
      <c r="F82" s="45">
        <f t="shared" si="0"/>
        <v>0</v>
      </c>
    </row>
    <row r="83" spans="1:6" ht="12.75" customHeight="1" x14ac:dyDescent="0.2">
      <c r="A83" s="63">
        <v>641</v>
      </c>
      <c r="B83" s="64" t="s">
        <v>169</v>
      </c>
      <c r="C83" s="247" t="s">
        <v>170</v>
      </c>
      <c r="D83" s="60">
        <f t="shared" ref="D83:E83" si="16">SUM(D84:D90)</f>
        <v>18.559999999999999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18.559999999999999</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5757.66</v>
      </c>
      <c r="E106" s="60">
        <f>E107+E112+E120+E124</f>
        <v>3922</v>
      </c>
      <c r="F106" s="45">
        <f t="shared" si="0"/>
        <v>68.117950695247714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5757.66</v>
      </c>
      <c r="E112" s="60">
        <f t="shared" si="20"/>
        <v>3922</v>
      </c>
      <c r="F112" s="45">
        <f t="shared" si="0"/>
        <v>68.117950695247714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5757.66</v>
      </c>
      <c r="E117" s="194">
        <v>3922</v>
      </c>
      <c r="F117" s="45">
        <f t="shared" si="0"/>
        <v>68.117950695247714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2417</v>
      </c>
      <c r="E125" s="60">
        <f t="shared" si="22"/>
        <v>2002.3</v>
      </c>
      <c r="F125" s="45">
        <f t="shared" si="0"/>
        <v>82.842366570128263</v>
      </c>
    </row>
    <row r="126" spans="1:6" ht="12.75" customHeight="1" x14ac:dyDescent="0.2">
      <c r="A126" s="63">
        <v>661</v>
      </c>
      <c r="B126" s="65" t="s">
        <v>255</v>
      </c>
      <c r="C126" s="247" t="s">
        <v>256</v>
      </c>
      <c r="D126" s="60">
        <f t="shared" ref="D126:E126" si="23">SUM(D127:D128)</f>
        <v>2417</v>
      </c>
      <c r="E126" s="60">
        <f t="shared" si="23"/>
        <v>2002.3</v>
      </c>
      <c r="F126" s="45">
        <f t="shared" si="0"/>
        <v>82.842366570128263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2417</v>
      </c>
      <c r="E128" s="194">
        <v>2002.3</v>
      </c>
      <c r="F128" s="45">
        <f t="shared" si="0"/>
        <v>82.842366570128263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66805.5</v>
      </c>
      <c r="E134" s="60">
        <f t="shared" si="25"/>
        <v>64624.44</v>
      </c>
      <c r="F134" s="45">
        <f t="shared" ref="F134:F229" si="26">IF(D134&lt;&gt;0,IF(E134/D134&gt;=100,"&gt;&gt;100",E134/D134*100),"-")</f>
        <v>96.735208927408678</v>
      </c>
    </row>
    <row r="135" spans="1:6" ht="24" x14ac:dyDescent="0.2">
      <c r="A135" s="63">
        <v>671</v>
      </c>
      <c r="B135" s="182" t="s">
        <v>273</v>
      </c>
      <c r="C135" s="247" t="s">
        <v>274</v>
      </c>
      <c r="D135" s="60">
        <f t="shared" ref="D135:E135" si="27">SUM(D136:D138)</f>
        <v>66805.5</v>
      </c>
      <c r="E135" s="60">
        <f t="shared" si="27"/>
        <v>64624.44</v>
      </c>
      <c r="F135" s="45">
        <f t="shared" si="26"/>
        <v>96.735208927408678</v>
      </c>
    </row>
    <row r="136" spans="1:6" ht="12.75" customHeight="1" x14ac:dyDescent="0.2">
      <c r="A136" s="63">
        <v>6711</v>
      </c>
      <c r="B136" s="65" t="s">
        <v>275</v>
      </c>
      <c r="C136" s="247" t="s">
        <v>276</v>
      </c>
      <c r="D136" s="194">
        <v>55654.25</v>
      </c>
      <c r="E136" s="194">
        <v>60624.44</v>
      </c>
      <c r="F136" s="45">
        <f t="shared" si="26"/>
        <v>108.93047700759601</v>
      </c>
    </row>
    <row r="137" spans="1:6" ht="24" x14ac:dyDescent="0.2">
      <c r="A137" s="63">
        <v>6712</v>
      </c>
      <c r="B137" s="182" t="s">
        <v>277</v>
      </c>
      <c r="C137" s="247" t="s">
        <v>278</v>
      </c>
      <c r="D137" s="194">
        <v>11151.25</v>
      </c>
      <c r="E137" s="194">
        <v>4000</v>
      </c>
      <c r="F137" s="45">
        <f t="shared" si="26"/>
        <v>35.870418114561147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784827.16000000015</v>
      </c>
      <c r="E152" s="60">
        <f>E153+E164+E202+E221+E230+E262+E273</f>
        <v>905385.67</v>
      </c>
      <c r="F152" s="45">
        <f t="shared" si="26"/>
        <v>115.36115416800814</v>
      </c>
    </row>
    <row r="153" spans="1:6" ht="12.75" customHeight="1" x14ac:dyDescent="0.2">
      <c r="A153" s="63">
        <v>31</v>
      </c>
      <c r="B153" s="64" t="s">
        <v>308</v>
      </c>
      <c r="C153" s="247" t="s">
        <v>3</v>
      </c>
      <c r="D153" s="60">
        <f t="shared" ref="D153:E153" si="30">D154+D159+D160</f>
        <v>672210.02</v>
      </c>
      <c r="E153" s="60">
        <f t="shared" si="30"/>
        <v>810070.51</v>
      </c>
      <c r="F153" s="45">
        <f t="shared" si="26"/>
        <v>120.50854433856848</v>
      </c>
    </row>
    <row r="154" spans="1:6" ht="12.75" customHeight="1" x14ac:dyDescent="0.2">
      <c r="A154" s="63">
        <v>311</v>
      </c>
      <c r="B154" s="64" t="s">
        <v>309</v>
      </c>
      <c r="C154" s="247" t="s">
        <v>310</v>
      </c>
      <c r="D154" s="60">
        <f t="shared" ref="D154:E154" si="31">SUM(D155:D158)</f>
        <v>559121.17000000004</v>
      </c>
      <c r="E154" s="60">
        <f t="shared" si="31"/>
        <v>677744.15999999992</v>
      </c>
      <c r="F154" s="45">
        <f t="shared" si="26"/>
        <v>121.21597184381336</v>
      </c>
    </row>
    <row r="155" spans="1:6" ht="12.75" customHeight="1" x14ac:dyDescent="0.2">
      <c r="A155" s="63">
        <v>3111</v>
      </c>
      <c r="B155" s="64" t="s">
        <v>311</v>
      </c>
      <c r="C155" s="247" t="s">
        <v>312</v>
      </c>
      <c r="D155" s="194">
        <v>559121.17000000004</v>
      </c>
      <c r="E155" s="194">
        <v>660621.18999999994</v>
      </c>
      <c r="F155" s="45">
        <f t="shared" si="26"/>
        <v>118.15349256047662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11336.85</v>
      </c>
      <c r="F157" s="45" t="str">
        <f t="shared" si="26"/>
        <v>-</v>
      </c>
    </row>
    <row r="158" spans="1:6" ht="12.75" customHeight="1" x14ac:dyDescent="0.2">
      <c r="A158" s="63">
        <v>3114</v>
      </c>
      <c r="B158" s="65" t="s">
        <v>317</v>
      </c>
      <c r="C158" s="247" t="s">
        <v>318</v>
      </c>
      <c r="D158" s="194">
        <v>0</v>
      </c>
      <c r="E158" s="194">
        <v>5786.12</v>
      </c>
      <c r="F158" s="45" t="str">
        <f t="shared" si="26"/>
        <v>-</v>
      </c>
    </row>
    <row r="159" spans="1:6" ht="12.75" customHeight="1" x14ac:dyDescent="0.2">
      <c r="A159" s="63">
        <v>312</v>
      </c>
      <c r="B159" s="65" t="s">
        <v>319</v>
      </c>
      <c r="C159" s="247" t="s">
        <v>320</v>
      </c>
      <c r="D159" s="194">
        <v>22145.439999999999</v>
      </c>
      <c r="E159" s="194">
        <v>21390.91</v>
      </c>
      <c r="F159" s="45">
        <f t="shared" si="26"/>
        <v>96.592842589715985</v>
      </c>
    </row>
    <row r="160" spans="1:6" ht="12.75" customHeight="1" x14ac:dyDescent="0.2">
      <c r="A160" s="63">
        <v>313</v>
      </c>
      <c r="B160" s="65" t="s">
        <v>321</v>
      </c>
      <c r="C160" s="247" t="s">
        <v>322</v>
      </c>
      <c r="D160" s="60">
        <f t="shared" ref="D160:E160" si="32">SUM(D161:D163)</f>
        <v>90943.41</v>
      </c>
      <c r="E160" s="60">
        <f t="shared" si="32"/>
        <v>110935.44</v>
      </c>
      <c r="F160" s="45">
        <f t="shared" si="26"/>
        <v>121.98293422250165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90943.41</v>
      </c>
      <c r="E162" s="194">
        <v>110935.44</v>
      </c>
      <c r="F162" s="45">
        <f t="shared" si="26"/>
        <v>121.98293422250165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106553.65</v>
      </c>
      <c r="E164" s="60">
        <f>E165+E170+E178+E188+E189+E194</f>
        <v>90513.53</v>
      </c>
      <c r="F164" s="45">
        <f t="shared" si="26"/>
        <v>84.946437780404523</v>
      </c>
    </row>
    <row r="165" spans="1:6" ht="12.75" customHeight="1" x14ac:dyDescent="0.2">
      <c r="A165" s="63">
        <v>321</v>
      </c>
      <c r="B165" s="64" t="s">
        <v>331</v>
      </c>
      <c r="C165" s="247" t="s">
        <v>332</v>
      </c>
      <c r="D165" s="60">
        <f t="shared" ref="D165:E165" si="33">SUM(D166:D169)</f>
        <v>22355.37</v>
      </c>
      <c r="E165" s="60">
        <f t="shared" si="33"/>
        <v>25315.329999999998</v>
      </c>
      <c r="F165" s="45">
        <f t="shared" si="26"/>
        <v>113.24048763227805</v>
      </c>
    </row>
    <row r="166" spans="1:6" ht="12.75" customHeight="1" x14ac:dyDescent="0.2">
      <c r="A166" s="63">
        <v>3211</v>
      </c>
      <c r="B166" s="64" t="s">
        <v>333</v>
      </c>
      <c r="C166" s="247" t="s">
        <v>334</v>
      </c>
      <c r="D166" s="194">
        <v>2643.04</v>
      </c>
      <c r="E166" s="194">
        <v>2998.91</v>
      </c>
      <c r="F166" s="45">
        <f t="shared" si="26"/>
        <v>113.46441975906532</v>
      </c>
    </row>
    <row r="167" spans="1:6" ht="12.75" customHeight="1" x14ac:dyDescent="0.2">
      <c r="A167" s="63">
        <v>3212</v>
      </c>
      <c r="B167" s="64" t="s">
        <v>335</v>
      </c>
      <c r="C167" s="247" t="s">
        <v>336</v>
      </c>
      <c r="D167" s="194">
        <v>17584.73</v>
      </c>
      <c r="E167" s="194">
        <v>20453.919999999998</v>
      </c>
      <c r="F167" s="45">
        <f t="shared" si="26"/>
        <v>116.31637221612159</v>
      </c>
    </row>
    <row r="168" spans="1:6" ht="12.75" customHeight="1" x14ac:dyDescent="0.2">
      <c r="A168" s="63">
        <v>3213</v>
      </c>
      <c r="B168" s="64" t="s">
        <v>337</v>
      </c>
      <c r="C168" s="247" t="s">
        <v>338</v>
      </c>
      <c r="D168" s="194">
        <v>401.5</v>
      </c>
      <c r="E168" s="194">
        <v>130</v>
      </c>
      <c r="F168" s="45">
        <f t="shared" si="26"/>
        <v>32.378580323785805</v>
      </c>
    </row>
    <row r="169" spans="1:6" ht="12.75" customHeight="1" x14ac:dyDescent="0.2">
      <c r="A169" s="63">
        <v>3214</v>
      </c>
      <c r="B169" s="64" t="s">
        <v>339</v>
      </c>
      <c r="C169" s="247" t="s">
        <v>340</v>
      </c>
      <c r="D169" s="194">
        <v>1726.1</v>
      </c>
      <c r="E169" s="194">
        <v>1732.5</v>
      </c>
      <c r="F169" s="45">
        <f t="shared" si="26"/>
        <v>100.3707780545739</v>
      </c>
    </row>
    <row r="170" spans="1:6" ht="12.75" customHeight="1" x14ac:dyDescent="0.2">
      <c r="A170" s="63">
        <v>322</v>
      </c>
      <c r="B170" s="64" t="s">
        <v>341</v>
      </c>
      <c r="C170" s="247" t="s">
        <v>342</v>
      </c>
      <c r="D170" s="60">
        <f t="shared" ref="D170:E170" si="34">SUM(D171:D177)</f>
        <v>41865.03</v>
      </c>
      <c r="E170" s="60">
        <f t="shared" si="34"/>
        <v>41598.67</v>
      </c>
      <c r="F170" s="45">
        <f t="shared" si="26"/>
        <v>99.36376493698917</v>
      </c>
    </row>
    <row r="171" spans="1:6" ht="12.75" customHeight="1" x14ac:dyDescent="0.2">
      <c r="A171" s="63">
        <v>3221</v>
      </c>
      <c r="B171" s="64" t="s">
        <v>343</v>
      </c>
      <c r="C171" s="247" t="s">
        <v>344</v>
      </c>
      <c r="D171" s="194">
        <v>6878.7</v>
      </c>
      <c r="E171" s="194">
        <v>4505.87</v>
      </c>
      <c r="F171" s="45">
        <f t="shared" si="26"/>
        <v>65.504673848256218</v>
      </c>
    </row>
    <row r="172" spans="1:6" ht="12.75" customHeight="1" x14ac:dyDescent="0.2">
      <c r="A172" s="63">
        <v>3222</v>
      </c>
      <c r="B172" s="64" t="s">
        <v>345</v>
      </c>
      <c r="C172" s="247" t="s">
        <v>346</v>
      </c>
      <c r="D172" s="194">
        <v>22450.65</v>
      </c>
      <c r="E172" s="194">
        <v>22736.79</v>
      </c>
      <c r="F172" s="45">
        <f t="shared" si="26"/>
        <v>101.2745287998343</v>
      </c>
    </row>
    <row r="173" spans="1:6" ht="12.75" customHeight="1" x14ac:dyDescent="0.2">
      <c r="A173" s="63">
        <v>3223</v>
      </c>
      <c r="B173" s="65" t="s">
        <v>347</v>
      </c>
      <c r="C173" s="247" t="s">
        <v>348</v>
      </c>
      <c r="D173" s="194">
        <v>9108.3799999999992</v>
      </c>
      <c r="E173" s="194">
        <v>12033.76</v>
      </c>
      <c r="F173" s="45">
        <f t="shared" si="26"/>
        <v>132.11745667176822</v>
      </c>
    </row>
    <row r="174" spans="1:6" ht="12.75" customHeight="1" x14ac:dyDescent="0.2">
      <c r="A174" s="63">
        <v>3224</v>
      </c>
      <c r="B174" s="65" t="s">
        <v>349</v>
      </c>
      <c r="C174" s="247" t="s">
        <v>350</v>
      </c>
      <c r="D174" s="194">
        <v>2072.42</v>
      </c>
      <c r="E174" s="194">
        <v>1135.1600000000001</v>
      </c>
      <c r="F174" s="45">
        <f t="shared" si="26"/>
        <v>54.774611323959434</v>
      </c>
    </row>
    <row r="175" spans="1:6" ht="12.75" customHeight="1" x14ac:dyDescent="0.2">
      <c r="A175" s="63">
        <v>3225</v>
      </c>
      <c r="B175" s="65" t="s">
        <v>351</v>
      </c>
      <c r="C175" s="247" t="s">
        <v>352</v>
      </c>
      <c r="D175" s="194">
        <v>1309.43</v>
      </c>
      <c r="E175" s="194">
        <v>1187.0899999999999</v>
      </c>
      <c r="F175" s="45">
        <f t="shared" si="26"/>
        <v>90.657003428972899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45.45</v>
      </c>
      <c r="E177" s="194"/>
      <c r="F177" s="45">
        <f t="shared" si="26"/>
        <v>0</v>
      </c>
    </row>
    <row r="178" spans="1:6" ht="12.75" customHeight="1" x14ac:dyDescent="0.2">
      <c r="A178" s="63">
        <v>323</v>
      </c>
      <c r="B178" s="65" t="s">
        <v>357</v>
      </c>
      <c r="C178" s="247" t="s">
        <v>358</v>
      </c>
      <c r="D178" s="60">
        <f t="shared" ref="D178:E178" si="35">SUM(D179:D187)</f>
        <v>36931.990000000005</v>
      </c>
      <c r="E178" s="60">
        <f t="shared" si="35"/>
        <v>16942.5</v>
      </c>
      <c r="F178" s="45">
        <f t="shared" si="26"/>
        <v>45.874863499096577</v>
      </c>
    </row>
    <row r="179" spans="1:6" ht="12.75" customHeight="1" x14ac:dyDescent="0.2">
      <c r="A179" s="63">
        <v>3231</v>
      </c>
      <c r="B179" s="65" t="s">
        <v>359</v>
      </c>
      <c r="C179" s="247" t="s">
        <v>360</v>
      </c>
      <c r="D179" s="194">
        <v>3774.31</v>
      </c>
      <c r="E179" s="194">
        <v>3083.07</v>
      </c>
      <c r="F179" s="45">
        <f t="shared" si="26"/>
        <v>81.685659100603829</v>
      </c>
    </row>
    <row r="180" spans="1:6" ht="12.75" customHeight="1" x14ac:dyDescent="0.2">
      <c r="A180" s="63">
        <v>3232</v>
      </c>
      <c r="B180" s="65" t="s">
        <v>361</v>
      </c>
      <c r="C180" s="247" t="s">
        <v>362</v>
      </c>
      <c r="D180" s="194">
        <v>2340.58</v>
      </c>
      <c r="E180" s="194">
        <v>2650.91</v>
      </c>
      <c r="F180" s="45">
        <f t="shared" si="26"/>
        <v>113.25867947260934</v>
      </c>
    </row>
    <row r="181" spans="1:6" ht="12.75" customHeight="1" x14ac:dyDescent="0.2">
      <c r="A181" s="63">
        <v>3233</v>
      </c>
      <c r="B181" s="65" t="s">
        <v>363</v>
      </c>
      <c r="C181" s="247" t="s">
        <v>364</v>
      </c>
      <c r="D181" s="194">
        <v>301.95</v>
      </c>
      <c r="E181" s="194"/>
      <c r="F181" s="45">
        <f t="shared" si="26"/>
        <v>0</v>
      </c>
    </row>
    <row r="182" spans="1:6" ht="12.75" customHeight="1" x14ac:dyDescent="0.2">
      <c r="A182" s="63">
        <v>3234</v>
      </c>
      <c r="B182" s="65" t="s">
        <v>365</v>
      </c>
      <c r="C182" s="247" t="s">
        <v>366</v>
      </c>
      <c r="D182" s="194">
        <v>3568.1</v>
      </c>
      <c r="E182" s="194">
        <v>3877.73</v>
      </c>
      <c r="F182" s="45">
        <f t="shared" si="26"/>
        <v>108.67772764216251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887.75</v>
      </c>
      <c r="E184" s="194">
        <v>2076.9299999999998</v>
      </c>
      <c r="F184" s="45">
        <f t="shared" si="26"/>
        <v>233.95437904815543</v>
      </c>
    </row>
    <row r="185" spans="1:6" ht="12.75" customHeight="1" x14ac:dyDescent="0.2">
      <c r="A185" s="63">
        <v>3237</v>
      </c>
      <c r="B185" s="64" t="s">
        <v>371</v>
      </c>
      <c r="C185" s="247" t="s">
        <v>372</v>
      </c>
      <c r="D185" s="194">
        <v>22700</v>
      </c>
      <c r="E185" s="194"/>
      <c r="F185" s="45">
        <f t="shared" si="26"/>
        <v>0</v>
      </c>
    </row>
    <row r="186" spans="1:6" ht="12.75" customHeight="1" x14ac:dyDescent="0.2">
      <c r="A186" s="63">
        <v>3238</v>
      </c>
      <c r="B186" s="64" t="s">
        <v>373</v>
      </c>
      <c r="C186" s="247" t="s">
        <v>374</v>
      </c>
      <c r="D186" s="194">
        <v>1083.1500000000001</v>
      </c>
      <c r="E186" s="194">
        <v>2564.62</v>
      </c>
      <c r="F186" s="45">
        <f t="shared" si="26"/>
        <v>236.77422333010202</v>
      </c>
    </row>
    <row r="187" spans="1:6" ht="12.75" customHeight="1" x14ac:dyDescent="0.2">
      <c r="A187" s="63">
        <v>3239</v>
      </c>
      <c r="B187" s="64" t="s">
        <v>375</v>
      </c>
      <c r="C187" s="247" t="s">
        <v>376</v>
      </c>
      <c r="D187" s="194">
        <v>2276.15</v>
      </c>
      <c r="E187" s="194">
        <v>2689.24</v>
      </c>
      <c r="F187" s="45">
        <f t="shared" si="26"/>
        <v>118.14862816598202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5401.26</v>
      </c>
      <c r="E194" s="60">
        <f t="shared" si="36"/>
        <v>6657.0300000000007</v>
      </c>
      <c r="F194" s="45">
        <f t="shared" si="26"/>
        <v>123.24957509914354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195</v>
      </c>
      <c r="F198" s="45">
        <f t="shared" si="26"/>
        <v>103.67377319368387</v>
      </c>
    </row>
    <row r="199" spans="1:6" ht="12.75" customHeight="1" x14ac:dyDescent="0.2">
      <c r="A199" s="63">
        <v>3295</v>
      </c>
      <c r="B199" s="64" t="s">
        <v>399</v>
      </c>
      <c r="C199" s="247" t="s">
        <v>400</v>
      </c>
      <c r="D199" s="194">
        <v>2062.34</v>
      </c>
      <c r="E199" s="194">
        <v>3295.38</v>
      </c>
      <c r="F199" s="45">
        <f t="shared" si="26"/>
        <v>159.78839570584867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3150.83</v>
      </c>
      <c r="E201" s="194">
        <v>3166.65</v>
      </c>
      <c r="F201" s="45">
        <f t="shared" si="26"/>
        <v>100.50208992551171</v>
      </c>
    </row>
    <row r="202" spans="1:6" ht="12.75" customHeight="1" x14ac:dyDescent="0.2">
      <c r="A202" s="63">
        <v>34</v>
      </c>
      <c r="B202" s="183" t="s">
        <v>405</v>
      </c>
      <c r="C202" s="247" t="s">
        <v>406</v>
      </c>
      <c r="D202" s="60">
        <f t="shared" ref="D202:E202" si="37">D203+D208+D216</f>
        <v>503.18</v>
      </c>
      <c r="E202" s="60">
        <f t="shared" si="37"/>
        <v>216.1</v>
      </c>
      <c r="F202" s="45">
        <f t="shared" si="26"/>
        <v>42.946857983226678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503.18</v>
      </c>
      <c r="E216" s="60">
        <f t="shared" si="40"/>
        <v>216.1</v>
      </c>
      <c r="F216" s="45">
        <f t="shared" si="26"/>
        <v>42.946857983226678</v>
      </c>
    </row>
    <row r="217" spans="1:6" ht="12.75" customHeight="1" x14ac:dyDescent="0.2">
      <c r="A217" s="63">
        <v>3431</v>
      </c>
      <c r="B217" s="182" t="s">
        <v>435</v>
      </c>
      <c r="C217" s="247" t="s">
        <v>436</v>
      </c>
      <c r="D217" s="194">
        <v>503.18</v>
      </c>
      <c r="E217" s="194">
        <v>216.1</v>
      </c>
      <c r="F217" s="45">
        <f t="shared" si="26"/>
        <v>42.946857983226678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5560.31</v>
      </c>
      <c r="E262" s="60">
        <f t="shared" si="55"/>
        <v>4585.53</v>
      </c>
      <c r="F262" s="45">
        <f t="shared" ref="F262:F268" si="56">IF(D262&lt;&gt;0,IF(E262/D262&gt;=100,"&gt;&gt;100",E262/D262*100),"-")</f>
        <v>82.46896306141204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5560.31</v>
      </c>
      <c r="E269" s="60">
        <f t="shared" si="58"/>
        <v>4585.53</v>
      </c>
      <c r="F269" s="45">
        <f t="shared" ref="F269:F272" si="59">IF(D269&lt;&gt;0,IF(E269/D269&gt;=100,"&gt;&gt;100",E269/D269*100),"-")</f>
        <v>82.46896306141204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5560.31</v>
      </c>
      <c r="E271" s="194">
        <v>4585.53</v>
      </c>
      <c r="F271" s="45">
        <f t="shared" si="59"/>
        <v>82.46896306141204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784827.16000000015</v>
      </c>
      <c r="E299" s="60">
        <f>E152-E297+E298</f>
        <v>905385.67</v>
      </c>
      <c r="F299" s="45">
        <f t="shared" si="68"/>
        <v>115.36115416800814</v>
      </c>
    </row>
    <row r="300" spans="1:6" ht="12.75" customHeight="1" x14ac:dyDescent="0.2">
      <c r="A300" s="63" t="s">
        <v>581</v>
      </c>
      <c r="B300" s="64" t="s">
        <v>592</v>
      </c>
      <c r="C300" s="247" t="s">
        <v>593</v>
      </c>
      <c r="D300" s="60">
        <f>IF(D6&gt;=D299,D6-D299,0)</f>
        <v>10999.919999999925</v>
      </c>
      <c r="E300" s="60">
        <f>IF(E6&gt;=E299,E6-E299,0)</f>
        <v>0</v>
      </c>
      <c r="F300" s="45">
        <f t="shared" si="68"/>
        <v>0</v>
      </c>
    </row>
    <row r="301" spans="1:6" ht="12.75" customHeight="1" x14ac:dyDescent="0.2">
      <c r="A301" s="63" t="s">
        <v>581</v>
      </c>
      <c r="B301" s="64" t="s">
        <v>594</v>
      </c>
      <c r="C301" s="247" t="s">
        <v>595</v>
      </c>
      <c r="D301" s="60">
        <f>IF(D299&gt;=D6,D299-D6,0)</f>
        <v>0</v>
      </c>
      <c r="E301" s="60">
        <f>IF(E299&gt;=E6,E299-E6,0)</f>
        <v>60731.219999999856</v>
      </c>
      <c r="F301" s="45" t="str">
        <f t="shared" si="68"/>
        <v>-</v>
      </c>
    </row>
    <row r="302" spans="1:6" ht="12.75" customHeight="1" x14ac:dyDescent="0.2">
      <c r="A302" s="63">
        <v>92211</v>
      </c>
      <c r="B302" s="64" t="s">
        <v>596</v>
      </c>
      <c r="C302" s="247" t="s">
        <v>597</v>
      </c>
      <c r="D302" s="194">
        <v>19140.07</v>
      </c>
      <c r="E302" s="194">
        <v>15271.19</v>
      </c>
      <c r="F302" s="45">
        <f t="shared" si="68"/>
        <v>79.786489809075931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64655.51</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14868.79</v>
      </c>
      <c r="E360" s="60">
        <f t="shared" si="86"/>
        <v>10790</v>
      </c>
      <c r="F360" s="45">
        <f t="shared" si="72"/>
        <v>72.568110787764155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14868.79</v>
      </c>
      <c r="E373" s="60">
        <f t="shared" si="90"/>
        <v>10790</v>
      </c>
      <c r="F373" s="45">
        <f t="shared" si="72"/>
        <v>72.568110787764155</v>
      </c>
    </row>
    <row r="374" spans="1:6" ht="12.75" customHeight="1" x14ac:dyDescent="0.2">
      <c r="A374" s="63">
        <v>421</v>
      </c>
      <c r="B374" s="64" t="s">
        <v>731</v>
      </c>
      <c r="C374" s="247" t="s">
        <v>732</v>
      </c>
      <c r="D374" s="60">
        <f t="shared" ref="D374:E374" si="91">SUM(D375:D378)</f>
        <v>11151.25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11151.25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7238.37</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7238.37</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3717.54</v>
      </c>
      <c r="E393" s="60">
        <f t="shared" si="94"/>
        <v>3551.63</v>
      </c>
      <c r="F393" s="45">
        <f t="shared" si="72"/>
        <v>95.537102492508481</v>
      </c>
    </row>
    <row r="394" spans="1:6" ht="12.75" customHeight="1" x14ac:dyDescent="0.2">
      <c r="A394" s="63">
        <v>4241</v>
      </c>
      <c r="B394" s="64" t="s">
        <v>756</v>
      </c>
      <c r="C394" s="247" t="s">
        <v>757</v>
      </c>
      <c r="D394" s="194">
        <v>3717.54</v>
      </c>
      <c r="E394" s="194">
        <v>3551.63</v>
      </c>
      <c r="F394" s="45">
        <f t="shared" si="72"/>
        <v>95.537102492508481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14868.79</v>
      </c>
      <c r="E418" s="60">
        <f t="shared" si="102"/>
        <v>10790</v>
      </c>
      <c r="F418" s="45">
        <f t="shared" si="72"/>
        <v>72.568110787764155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795827.08000000007</v>
      </c>
      <c r="E422" s="60">
        <f>E6+E308</f>
        <v>844654.45000000019</v>
      </c>
      <c r="F422" s="45">
        <f t="shared" si="72"/>
        <v>106.13542454473905</v>
      </c>
    </row>
    <row r="423" spans="1:6" ht="12.75" customHeight="1" x14ac:dyDescent="0.2">
      <c r="A423" s="63" t="s">
        <v>581</v>
      </c>
      <c r="B423" s="64" t="s">
        <v>804</v>
      </c>
      <c r="C423" s="247" t="s">
        <v>805</v>
      </c>
      <c r="D423" s="60">
        <f t="shared" ref="D423:E423" si="103">D299+D360</f>
        <v>799695.95000000019</v>
      </c>
      <c r="E423" s="60">
        <f t="shared" si="103"/>
        <v>916175.67</v>
      </c>
      <c r="F423" s="45">
        <f t="shared" si="72"/>
        <v>114.56550080064802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3868.8700000001118</v>
      </c>
      <c r="E425" s="60">
        <f t="shared" si="105"/>
        <v>71521.219999999856</v>
      </c>
      <c r="F425" s="45">
        <f t="shared" si="72"/>
        <v>1848.6333218742884</v>
      </c>
    </row>
    <row r="426" spans="1:6" ht="12.75" customHeight="1" x14ac:dyDescent="0.2">
      <c r="A426" s="251" t="s">
        <v>810</v>
      </c>
      <c r="B426" s="183" t="s">
        <v>811</v>
      </c>
      <c r="C426" s="252" t="s">
        <v>812</v>
      </c>
      <c r="D426" s="60">
        <f t="shared" ref="D426:E426" si="106">IF(D302-D303+D419-D420&gt;=0,D302-D303+D419-D420,0)</f>
        <v>19140.07</v>
      </c>
      <c r="E426" s="60">
        <f t="shared" si="106"/>
        <v>15271.19</v>
      </c>
      <c r="F426" s="45">
        <f t="shared" si="72"/>
        <v>79.786489809075931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64655.51</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795827.08000000007</v>
      </c>
      <c r="E643" s="60">
        <f>E422+E430</f>
        <v>844654.45000000019</v>
      </c>
      <c r="F643" s="45">
        <f t="shared" si="109"/>
        <v>106.13542454473905</v>
      </c>
    </row>
    <row r="644" spans="1:6" ht="12.75" customHeight="1" x14ac:dyDescent="0.2">
      <c r="A644" s="63" t="s">
        <v>581</v>
      </c>
      <c r="B644" s="64" t="s">
        <v>1237</v>
      </c>
      <c r="C644" s="247" t="s">
        <v>1238</v>
      </c>
      <c r="D644" s="60">
        <f>D423+D535</f>
        <v>799695.95000000019</v>
      </c>
      <c r="E644" s="60">
        <f>E423+E535</f>
        <v>916175.67</v>
      </c>
      <c r="F644" s="45">
        <f t="shared" si="109"/>
        <v>114.56550080064802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3868.8700000001118</v>
      </c>
      <c r="E646" s="60">
        <f t="shared" si="164"/>
        <v>71521.219999999856</v>
      </c>
      <c r="F646" s="45">
        <f t="shared" si="109"/>
        <v>1848.6333218742884</v>
      </c>
    </row>
    <row r="647" spans="1:6" ht="24" x14ac:dyDescent="0.2">
      <c r="A647" s="251" t="s">
        <v>1243</v>
      </c>
      <c r="B647" s="64" t="s">
        <v>1244</v>
      </c>
      <c r="C647" s="252" t="s">
        <v>1243</v>
      </c>
      <c r="D647" s="60">
        <f>IF(D426-D427+D641-D642&gt;=0,D426-D427+D641-D642,0)</f>
        <v>19140.07</v>
      </c>
      <c r="E647" s="60">
        <f>IF(E426-E427+E641-E642&gt;=0,E426-E427+E641-E642,0)</f>
        <v>15271.19</v>
      </c>
      <c r="F647" s="45">
        <f t="shared" si="109"/>
        <v>79.786489809075931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15271.199999999888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56250.029999999853</v>
      </c>
      <c r="F650" s="45" t="str">
        <f t="shared" si="109"/>
        <v>-</v>
      </c>
    </row>
    <row r="651" spans="1:6" ht="24" x14ac:dyDescent="0.2">
      <c r="A651" s="249" t="s">
        <v>1251</v>
      </c>
      <c r="B651" s="184" t="s">
        <v>1252</v>
      </c>
      <c r="C651" s="250" t="s">
        <v>1251</v>
      </c>
      <c r="D651" s="196">
        <v>57376.49</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19428.91</v>
      </c>
      <c r="E653" s="194">
        <v>16684.310000000001</v>
      </c>
      <c r="F653" s="45">
        <f t="shared" ref="F653:F740" si="167">IF(D653&lt;&gt;0,IF(E653/D653&gt;=100,"&gt;&gt;100",E653/D653*100),"-")</f>
        <v>85.873628525738198</v>
      </c>
    </row>
    <row r="654" spans="1:6" ht="12.75" customHeight="1" x14ac:dyDescent="0.2">
      <c r="A654" s="63" t="s">
        <v>1256</v>
      </c>
      <c r="B654" s="64" t="s">
        <v>1257</v>
      </c>
      <c r="C654" s="247" t="s">
        <v>1256</v>
      </c>
      <c r="D654" s="194">
        <v>113920.56</v>
      </c>
      <c r="E654" s="194">
        <v>68400.149999999994</v>
      </c>
      <c r="F654" s="45">
        <f t="shared" si="167"/>
        <v>60.041971352668909</v>
      </c>
    </row>
    <row r="655" spans="1:6" ht="12.75" customHeight="1" x14ac:dyDescent="0.2">
      <c r="A655" s="63" t="s">
        <v>1258</v>
      </c>
      <c r="B655" s="64" t="s">
        <v>1259</v>
      </c>
      <c r="C655" s="247" t="s">
        <v>1258</v>
      </c>
      <c r="D655" s="194">
        <v>116665.16</v>
      </c>
      <c r="E655" s="194">
        <v>85084.46</v>
      </c>
      <c r="F655" s="45">
        <f t="shared" si="167"/>
        <v>72.930478987900074</v>
      </c>
    </row>
    <row r="656" spans="1:6" ht="24" x14ac:dyDescent="0.2">
      <c r="A656" s="63">
        <v>11</v>
      </c>
      <c r="B656" s="64" t="s">
        <v>1260</v>
      </c>
      <c r="C656" s="247" t="s">
        <v>1261</v>
      </c>
      <c r="D656" s="60">
        <f t="shared" ref="D656:E656" si="168">+D653+D654-D655</f>
        <v>16684.309999999998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29</v>
      </c>
      <c r="E658" s="253">
        <v>29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2247.5700000000002</v>
      </c>
      <c r="E672" s="194">
        <v>1500.01</v>
      </c>
      <c r="F672" s="45">
        <f t="shared" si="167"/>
        <v>66.739189435701661</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711890.16</v>
      </c>
      <c r="E683" s="192">
        <v>769917.03</v>
      </c>
      <c r="F683" s="71">
        <f t="shared" si="167"/>
        <v>108.15109875939288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3025.18</v>
      </c>
      <c r="E685" s="194">
        <v>2688.67</v>
      </c>
      <c r="F685" s="45">
        <f t="shared" si="167"/>
        <v>88.876364381623588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3665.45</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5493.5</v>
      </c>
      <c r="E724" s="192">
        <v>3922</v>
      </c>
      <c r="F724" s="71">
        <f t="shared" si="167"/>
        <v>71.393465004095745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662.16</v>
      </c>
      <c r="F733" s="71">
        <f t="shared" si="167"/>
        <v>150</v>
      </c>
    </row>
    <row r="734" spans="1:6" ht="12.75" customHeight="1" x14ac:dyDescent="0.2">
      <c r="A734" s="70">
        <v>32121</v>
      </c>
      <c r="B734" s="65" t="s">
        <v>1397</v>
      </c>
      <c r="C734" s="278" t="s">
        <v>1398</v>
      </c>
      <c r="D734" s="192">
        <v>17584.73</v>
      </c>
      <c r="E734" s="192">
        <v>20453.919999999998</v>
      </c>
      <c r="F734" s="71">
        <f t="shared" si="167"/>
        <v>116.31637221612159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87.6</v>
      </c>
      <c r="E736" s="194">
        <v>1185.5999999999999</v>
      </c>
      <c r="F736" s="45">
        <f t="shared" si="167"/>
        <v>1353.4246575342465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875</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5560.31</v>
      </c>
      <c r="E855" s="194">
        <v>4585.53</v>
      </c>
      <c r="F855" s="45">
        <f t="shared" si="169"/>
        <v>82.46896306141204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abSelected="1" topLeftCell="A331" zoomScaleNormal="100" workbookViewId="0">
      <selection activeCell="A336" sqref="A336:X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717317.11999999988</v>
      </c>
      <c r="E6" s="180">
        <f t="shared" si="0"/>
        <v>697783.77999999991</v>
      </c>
      <c r="F6" s="181">
        <f t="shared" ref="F6:F298" si="1">IF(D6&gt;0,IF(E6/D6&gt;=100,"&gt;&gt;100",E6/D6*100),"-")</f>
        <v>97.276889195116382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643229.40999999992</v>
      </c>
      <c r="E7" s="79">
        <f t="shared" si="2"/>
        <v>621033.57999999996</v>
      </c>
      <c r="F7" s="71">
        <f t="shared" si="1"/>
        <v>96.549313564502597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643229.40999999992</v>
      </c>
      <c r="E12" s="79">
        <f t="shared" si="3"/>
        <v>621033.57999999996</v>
      </c>
      <c r="F12" s="71">
        <f t="shared" si="1"/>
        <v>96.549313564502597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587817.44999999995</v>
      </c>
      <c r="E13" s="79">
        <f t="shared" si="4"/>
        <v>577730.68999999994</v>
      </c>
      <c r="F13" s="71">
        <f t="shared" si="1"/>
        <v>98.284031887791016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806940.82</v>
      </c>
      <c r="E15" s="192">
        <v>806940.82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219123.37</v>
      </c>
      <c r="E18" s="192">
        <v>229210.13</v>
      </c>
      <c r="F18" s="71">
        <f t="shared" si="1"/>
        <v>104.6032333292428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32665.169999999984</v>
      </c>
      <c r="E19" s="79">
        <f t="shared" si="5"/>
        <v>22264.149999999994</v>
      </c>
      <c r="F19" s="71">
        <f t="shared" si="1"/>
        <v>68.158684005012077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92347.83</v>
      </c>
      <c r="E20" s="192">
        <v>92347.83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3319.73</v>
      </c>
      <c r="E25" s="192">
        <v>3319.73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47831.93</v>
      </c>
      <c r="E26" s="192">
        <v>52592.34</v>
      </c>
      <c r="F26" s="71">
        <f t="shared" si="1"/>
        <v>109.95236863743527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110834.32</v>
      </c>
      <c r="E28" s="192">
        <v>125995.75</v>
      </c>
      <c r="F28" s="71">
        <f t="shared" si="1"/>
        <v>113.67936393709095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22746.79</v>
      </c>
      <c r="E35" s="79">
        <f t="shared" si="7"/>
        <v>21038.74</v>
      </c>
      <c r="F35" s="71">
        <f t="shared" si="1"/>
        <v>92.491028404447391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26232.7</v>
      </c>
      <c r="E36" s="192">
        <v>29784.33</v>
      </c>
      <c r="F36" s="71">
        <f t="shared" si="1"/>
        <v>113.53894185501304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3485.91</v>
      </c>
      <c r="E40" s="192">
        <v>8745.59</v>
      </c>
      <c r="F40" s="71">
        <f t="shared" si="1"/>
        <v>250.88398725153547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54954.41</v>
      </c>
      <c r="E54" s="192">
        <v>46135.42</v>
      </c>
      <c r="F54" s="71">
        <f t="shared" si="1"/>
        <v>83.952170535540276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54954.41</v>
      </c>
      <c r="E55" s="192">
        <v>46135.42</v>
      </c>
      <c r="F55" s="71">
        <f t="shared" si="1"/>
        <v>83.952170535540276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74087.709999999992</v>
      </c>
      <c r="E69" s="79">
        <f>E70+E82+E88+E119+E135+E147+E165+E171</f>
        <v>76750.2</v>
      </c>
      <c r="F69" s="71">
        <f t="shared" si="1"/>
        <v>103.59369995374401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16684.310000000001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16684.310000000001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16684.310000000001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26.91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26.91</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76750.2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64655.51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64655.51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12094.69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57376.49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57376.49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717317.11999999988</v>
      </c>
      <c r="E176" s="79">
        <f>E177+E251</f>
        <v>697783.78</v>
      </c>
      <c r="F176" s="71">
        <f t="shared" si="1"/>
        <v>97.276889195116397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60237.46</v>
      </c>
      <c r="E177" s="79">
        <f>E178+E197+E203+E219+E247+E248</f>
        <v>69765.66</v>
      </c>
      <c r="F177" s="71">
        <f t="shared" si="1"/>
        <v>115.81773202256538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60237.46</v>
      </c>
      <c r="E178" s="79">
        <f>SUM(E179:E181)+E185+E186+SUM(E194:E196)</f>
        <v>69765.66</v>
      </c>
      <c r="F178" s="71">
        <f t="shared" si="1"/>
        <v>115.81773202256538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55915.43</v>
      </c>
      <c r="E179" s="192">
        <v>63295.519999999997</v>
      </c>
      <c r="F179" s="71">
        <f t="shared" si="1"/>
        <v>113.19866448313103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4236.42</v>
      </c>
      <c r="E180" s="192">
        <v>6470.14</v>
      </c>
      <c r="F180" s="71">
        <f t="shared" si="1"/>
        <v>152.72659462470673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58.7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58.7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26.91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657079.65999999992</v>
      </c>
      <c r="E251" s="79">
        <f>+E252+E255-E264+E274+E291</f>
        <v>628018.12</v>
      </c>
      <c r="F251" s="71">
        <f t="shared" si="1"/>
        <v>95.577166397145831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641808.47</v>
      </c>
      <c r="E252" s="79">
        <f>E253-E254</f>
        <v>619612.64</v>
      </c>
      <c r="F252" s="71">
        <f t="shared" si="1"/>
        <v>96.541673873515577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641808.47</v>
      </c>
      <c r="E253" s="192">
        <v>619612.64</v>
      </c>
      <c r="F253" s="71">
        <f t="shared" si="1"/>
        <v>96.541673873515577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15271.2</v>
      </c>
      <c r="E255" s="79">
        <f>E256-E260</f>
        <v>-56250.03</v>
      </c>
      <c r="F255" s="71">
        <f t="shared" si="1"/>
        <v>-368.3406019173346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15271.2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15271.2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56250.03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56250.03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0.01</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0.01</v>
      </c>
      <c r="E265" s="192"/>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64655.51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64655.51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64655.51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327">
        <v>76750.2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26.91</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12094.69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327">
        <v>60237.46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327">
        <v>0</v>
      </c>
      <c r="E337" s="327">
        <v>69765.66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B121" sqref="B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799695.95000000007</v>
      </c>
      <c r="E114" s="60">
        <f t="shared" si="22"/>
        <v>916175.66999999993</v>
      </c>
      <c r="F114" s="45">
        <f t="shared" si="1"/>
        <v>114.56550080064802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777050.16</v>
      </c>
      <c r="E115" s="60">
        <f t="shared" si="23"/>
        <v>888205.97</v>
      </c>
      <c r="F115" s="45">
        <f t="shared" si="1"/>
        <v>114.30484358950521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777050.16</v>
      </c>
      <c r="E117" s="194">
        <v>888205.97</v>
      </c>
      <c r="F117" s="45">
        <f t="shared" si="1"/>
        <v>114.30484358950521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22450.65</v>
      </c>
      <c r="E126" s="194">
        <v>27297.759999999998</v>
      </c>
      <c r="F126" s="45">
        <f t="shared" si="1"/>
        <v>121.59006532104858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671.94</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195.14</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799695.95000000007</v>
      </c>
      <c r="E141" s="81">
        <f t="shared" si="28"/>
        <v>916175.66999999993</v>
      </c>
      <c r="F141" s="61">
        <f t="shared" si="1"/>
        <v>114.56550080064802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32985.83</v>
      </c>
      <c r="E5" s="82">
        <f t="shared" si="0"/>
        <v>32985.83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32985.83</v>
      </c>
      <c r="E6" s="83">
        <f t="shared" si="1"/>
        <v>32985.83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32985.83</v>
      </c>
      <c r="E7" s="83">
        <f t="shared" si="2"/>
        <v>32985.83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32985.83</v>
      </c>
      <c r="E9" s="195">
        <v>32985.83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H17" sqref="H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60237.46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860372.92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850505.43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754172.99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91530.81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216.1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4585.53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8365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1502.49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850844.72000000009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840950.32000000007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746792.9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89297.09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274.8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4585.53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8365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1529.4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69765.659999999916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69765.66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69765.66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16184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Vratišinec - tajnica</cp:lastModifiedBy>
  <cp:lastPrinted>2026-01-27T13:03:45Z</cp:lastPrinted>
  <dcterms:created xsi:type="dcterms:W3CDTF">2022-04-01T05:14:30Z</dcterms:created>
  <dcterms:modified xsi:type="dcterms:W3CDTF">2026-02-02T12:38:45Z</dcterms:modified>
</cp:coreProperties>
</file>